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R:\24-150 - CAF44\2 - DCE-ACT\2-13 - Envoi PRO-DCE\"/>
    </mc:Choice>
  </mc:AlternateContent>
  <xr:revisionPtr revIDLastSave="0" documentId="8_{F9A63CF2-343C-42D1-A227-223DBBA702DE}" xr6:coauthVersionLast="47" xr6:coauthVersionMax="47" xr10:uidLastSave="{00000000-0000-0000-0000-000000000000}"/>
  <bookViews>
    <workbookView xWindow="28680" yWindow="-120" windowWidth="29040" windowHeight="15990" tabRatio="500" xr2:uid="{00000000-000D-0000-FFFF-FFFF00000000}"/>
  </bookViews>
  <sheets>
    <sheet name="LOT 7  ELECTRICITE COURANTS" sheetId="1" r:id="rId1"/>
  </sheets>
  <definedNames>
    <definedName name="_xlnm.Print_Titles" localSheetId="0">'LOT 7  ELECTRICITE COURANTS'!$1:$4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3" i="1" l="1"/>
  <c r="M140" i="1"/>
  <c r="M139" i="1"/>
  <c r="M138" i="1"/>
  <c r="M137" i="1"/>
  <c r="M136" i="1"/>
  <c r="M135" i="1"/>
  <c r="M134" i="1"/>
  <c r="M133" i="1"/>
  <c r="M127" i="1"/>
  <c r="M125" i="1"/>
  <c r="M124" i="1"/>
  <c r="M123" i="1"/>
  <c r="M122" i="1"/>
  <c r="M120" i="1"/>
  <c r="M118" i="1"/>
  <c r="M117" i="1"/>
  <c r="M116" i="1"/>
  <c r="M115" i="1"/>
  <c r="M112" i="1"/>
  <c r="M111" i="1"/>
  <c r="M110" i="1"/>
  <c r="M109" i="1"/>
  <c r="M106" i="1"/>
  <c r="M105" i="1"/>
  <c r="M99" i="1"/>
  <c r="M98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95" i="1" s="1"/>
  <c r="M73" i="1"/>
  <c r="M74" i="1"/>
  <c r="M70" i="1"/>
  <c r="M71" i="1"/>
  <c r="M67" i="1"/>
  <c r="M66" i="1"/>
  <c r="M63" i="1"/>
  <c r="M62" i="1"/>
  <c r="M61" i="1"/>
  <c r="M60" i="1"/>
  <c r="M58" i="1"/>
  <c r="M57" i="1"/>
  <c r="M56" i="1"/>
  <c r="M55" i="1"/>
  <c r="M54" i="1"/>
  <c r="M52" i="1"/>
  <c r="M75" i="1" s="1"/>
  <c r="M47" i="1"/>
  <c r="M46" i="1"/>
  <c r="M45" i="1"/>
  <c r="M44" i="1"/>
  <c r="M43" i="1"/>
  <c r="M42" i="1"/>
  <c r="M39" i="1"/>
  <c r="M38" i="1"/>
  <c r="M36" i="1"/>
  <c r="M35" i="1"/>
  <c r="M34" i="1"/>
  <c r="M33" i="1"/>
  <c r="M30" i="1"/>
  <c r="M29" i="1"/>
  <c r="M28" i="1"/>
  <c r="M27" i="1"/>
  <c r="M23" i="1"/>
  <c r="M22" i="1"/>
  <c r="M19" i="1"/>
  <c r="M20" i="1"/>
  <c r="M17" i="1"/>
  <c r="M142" i="1" s="1"/>
  <c r="M15" i="1"/>
  <c r="M14" i="1"/>
  <c r="M13" i="1"/>
  <c r="M12" i="1"/>
  <c r="M9" i="1"/>
  <c r="M96" i="1" l="1"/>
  <c r="M16" i="1"/>
  <c r="M37" i="1"/>
  <c r="M40" i="1"/>
  <c r="M48" i="1"/>
  <c r="M100" i="1"/>
  <c r="M141" i="1"/>
  <c r="M126" i="1"/>
  <c r="M130" i="1"/>
  <c r="M107" i="1"/>
  <c r="M119" i="1"/>
  <c r="M68" i="1"/>
  <c r="M128" i="1"/>
  <c r="M144" i="1"/>
  <c r="M24" i="1"/>
  <c r="M31" i="1"/>
  <c r="M113" i="1"/>
  <c r="M10" i="1"/>
  <c r="M101" i="1"/>
  <c r="M64" i="1"/>
</calcChain>
</file>

<file path=xl/sharedStrings.xml><?xml version="1.0" encoding="utf-8"?>
<sst xmlns="http://schemas.openxmlformats.org/spreadsheetml/2006/main" count="342" uniqueCount="258">
  <si>
    <t>Décomposition du Prix Global et Forfaitaire - DCE</t>
  </si>
  <si>
    <t>Affaire 24-150 - Rénovation de la CAF de Loire-Atlantique</t>
  </si>
  <si>
    <t>LOT n°7. ELECTRICITE COURANTS FORTS &amp; FAIBLES</t>
  </si>
  <si>
    <t>N°</t>
  </si>
  <si>
    <t>Désignation</t>
  </si>
  <si>
    <t>U</t>
  </si>
  <si>
    <t>Qté</t>
  </si>
  <si>
    <t>(vide)</t>
  </si>
  <si>
    <t>TVA</t>
  </si>
  <si>
    <t>Prix Unitaire</t>
  </si>
  <si>
    <t>Montant HT</t>
  </si>
  <si>
    <t>Ref. Env.</t>
  </si>
  <si>
    <t>7</t>
  </si>
  <si>
    <t>ELECTRICITE COURANTS FORTS &amp; FAIBLES</t>
  </si>
  <si>
    <t>7.1</t>
  </si>
  <si>
    <t>ELECTRICITE COURANTS FORTS</t>
  </si>
  <si>
    <t>7.1.1</t>
  </si>
  <si>
    <t>INSTALLATION DE CHANTIER</t>
  </si>
  <si>
    <t>7.1.1.1</t>
  </si>
  <si>
    <t>Installation de chantier</t>
  </si>
  <si>
    <t>ENS</t>
  </si>
  <si>
    <t>Sous-Total HT de INSTALLATION DE CHANTIER</t>
  </si>
  <si>
    <t>7.1.2</t>
  </si>
  <si>
    <t>EXISTANT</t>
  </si>
  <si>
    <t>7.1.2.1</t>
  </si>
  <si>
    <t>NEUTRALISATION</t>
  </si>
  <si>
    <t>7.1.2.2</t>
  </si>
  <si>
    <t>DEPOSE</t>
  </si>
  <si>
    <t>7.1.2.3</t>
  </si>
  <si>
    <t>REPRISES DES EXISTANTS</t>
  </si>
  <si>
    <t>7.1.2.4</t>
  </si>
  <si>
    <t>PHASAGE</t>
  </si>
  <si>
    <t>Sous-Total HT de EXISTANT</t>
  </si>
  <si>
    <t>7.1.3</t>
  </si>
  <si>
    <t>ORIGINE DE L’INSTALLATION</t>
  </si>
  <si>
    <t>PM</t>
  </si>
  <si>
    <t>7.1.4</t>
  </si>
  <si>
    <t>CIRCUIT DE TERRE</t>
  </si>
  <si>
    <t>7.1.4.1</t>
  </si>
  <si>
    <t>Liaison équipotentielle principale et supplémentaire</t>
  </si>
  <si>
    <t>Sous-Total HT de CIRCUIT DE TERRE</t>
  </si>
  <si>
    <t>7.1.5</t>
  </si>
  <si>
    <t>TABLEAUX ELECTRIQUES</t>
  </si>
  <si>
    <t>7.1.5.1</t>
  </si>
  <si>
    <t>CARACTERISTIQUES GENERALES</t>
  </si>
  <si>
    <t>7.1.5.2</t>
  </si>
  <si>
    <t>TD</t>
  </si>
  <si>
    <t>u</t>
  </si>
  <si>
    <t>Sous-Total HT de TABLEAUX ELECTRIQUES</t>
  </si>
  <si>
    <t>7.1.6</t>
  </si>
  <si>
    <t>DISTRIBUTION - CHEMINS DE CABLE</t>
  </si>
  <si>
    <t>7.1.6.1</t>
  </si>
  <si>
    <t>Chemin de câbles - fils</t>
  </si>
  <si>
    <t>7.1.6.1.1</t>
  </si>
  <si>
    <t>Largeur 500mm</t>
  </si>
  <si>
    <t>ml</t>
  </si>
  <si>
    <t>7.1.6.1.2</t>
  </si>
  <si>
    <t>Largeur 300mm</t>
  </si>
  <si>
    <t>7.1.6.1.3</t>
  </si>
  <si>
    <t>Largeur 200mm</t>
  </si>
  <si>
    <t>7.1.6.1.4</t>
  </si>
  <si>
    <t>Largeur 100mm</t>
  </si>
  <si>
    <t>Sous-Total HT de Chemin de câbles - fils</t>
  </si>
  <si>
    <t>7.1.6.2</t>
  </si>
  <si>
    <t>Chemin de câbles - tôle</t>
  </si>
  <si>
    <t>7.1.6.2.1</t>
  </si>
  <si>
    <t>7.1.6.2.2</t>
  </si>
  <si>
    <t>7.1.6.2.3</t>
  </si>
  <si>
    <t>7.1.6.2.4</t>
  </si>
  <si>
    <t>Sous-Total HT de Chemin de câbles - tôle</t>
  </si>
  <si>
    <t>7.1.6.3</t>
  </si>
  <si>
    <t>Capotage, supportage, peinture, accessoires annexes, pose, raccordement, ...</t>
  </si>
  <si>
    <t>7.1.6.4</t>
  </si>
  <si>
    <t>Conduits acier, IRL et ICTA</t>
  </si>
  <si>
    <t>Sous-Total HT de DISTRIBUTION - CHEMINS DE CABLE</t>
  </si>
  <si>
    <t>7.1.7</t>
  </si>
  <si>
    <t>CABLAGE</t>
  </si>
  <si>
    <t>7.1.7.1</t>
  </si>
  <si>
    <t>Câblages des appareillages de commandes (compris détecteurs)</t>
  </si>
  <si>
    <t>7.1.7.2</t>
  </si>
  <si>
    <t>Câblages des prises de courant</t>
  </si>
  <si>
    <t>7.1.7.3</t>
  </si>
  <si>
    <t>Câblages des appareillages divers</t>
  </si>
  <si>
    <t>7.1.7.4</t>
  </si>
  <si>
    <t>Câblages des colonnes et plinthes</t>
  </si>
  <si>
    <t>7.1.7.5</t>
  </si>
  <si>
    <t>Câblages de l'ensemble des éclairages</t>
  </si>
  <si>
    <t>7.1.7.6</t>
  </si>
  <si>
    <t>Compris accessoires de pose et raccordement</t>
  </si>
  <si>
    <t>Sous-Total HT de CABLAGE</t>
  </si>
  <si>
    <t>7.1.8</t>
  </si>
  <si>
    <t>APPAREILLAGES</t>
  </si>
  <si>
    <t>7.1.8.1</t>
  </si>
  <si>
    <t>APPAREILLAGE TERMINAL</t>
  </si>
  <si>
    <t>7.1.8.1.1</t>
  </si>
  <si>
    <t>Appareillage de commandes</t>
  </si>
  <si>
    <t>7.1.8.1.1.1</t>
  </si>
  <si>
    <t>Bouton poussoir</t>
  </si>
  <si>
    <t>7.1.8.1.2</t>
  </si>
  <si>
    <t>Prise de courant</t>
  </si>
  <si>
    <t>7.1.8.1.2.1</t>
  </si>
  <si>
    <t>Poste de travail 1</t>
  </si>
  <si>
    <t>7.1.8.1.2.2</t>
  </si>
  <si>
    <t>Poste de travail vidéoprojection</t>
  </si>
  <si>
    <t>7.1.8.1.2.3</t>
  </si>
  <si>
    <t>Prise de courant 2P+T 16A</t>
  </si>
  <si>
    <t>7.1.8.1.2.4</t>
  </si>
  <si>
    <t>Prise de courant 2P+T 16A ondulée</t>
  </si>
  <si>
    <t>7.1.8.1.2.5</t>
  </si>
  <si>
    <t>Prise de courant 2P+T 16A étanche</t>
  </si>
  <si>
    <t>7.1.8.1.3</t>
  </si>
  <si>
    <t>Autres appareillages</t>
  </si>
  <si>
    <t>7.1.8.1.3.1</t>
  </si>
  <si>
    <t>Prise HDMI</t>
  </si>
  <si>
    <t>7.1.8.1.3.2</t>
  </si>
  <si>
    <t>Compris câble entre les prises HDMI</t>
  </si>
  <si>
    <t>7.1.8.1.3.3</t>
  </si>
  <si>
    <t>Prise VGA</t>
  </si>
  <si>
    <t>7.1.8.1.3.4</t>
  </si>
  <si>
    <t>Compris câble entre les prises VGA</t>
  </si>
  <si>
    <t>Sous-Total HT de APPAREILLAGE TERMINAL</t>
  </si>
  <si>
    <t>7.1.8.2</t>
  </si>
  <si>
    <t>DÉTECTEURS</t>
  </si>
  <si>
    <t>7.1.8.2.1</t>
  </si>
  <si>
    <t>DETECTEUR DE PRESENCE 360° - PD2</t>
  </si>
  <si>
    <t>7.1.8.2.2</t>
  </si>
  <si>
    <t>DETECTEUR ADAPTE POUR LES COULOIRS PD4-1C-C</t>
  </si>
  <si>
    <t>Sous-Total HT de DÉTECTEURS</t>
  </si>
  <si>
    <t>7.1.8.3</t>
  </si>
  <si>
    <t>PLINTHE ÉLECTRIQUE</t>
  </si>
  <si>
    <t>7.1.8.3.1</t>
  </si>
  <si>
    <t>Plinthe deux compartiments PVC Blanc suivant CCTP</t>
  </si>
  <si>
    <t>Sous-Total HT de PLINTHE ÉLECTRIQUE</t>
  </si>
  <si>
    <t>7.1.8.4</t>
  </si>
  <si>
    <t>COLONNE TECHNIQUE</t>
  </si>
  <si>
    <t>7.1.8.4.1</t>
  </si>
  <si>
    <t>Colonne technique suivant CCTP</t>
  </si>
  <si>
    <t>Sous-Total HT de COLONNE TECHNIQUE</t>
  </si>
  <si>
    <t>Sous-Total HT de APPAREILLAGES</t>
  </si>
  <si>
    <t>7.1.9</t>
  </si>
  <si>
    <t>LUSTRERIE</t>
  </si>
  <si>
    <t>7.1.9.1</t>
  </si>
  <si>
    <t>ANALYSE DU FONCTIONNEMENT</t>
  </si>
  <si>
    <t>7.1.9.2</t>
  </si>
  <si>
    <t>ECLAIRAGE</t>
  </si>
  <si>
    <t>Concernant les éclairages décoratifs du projet, le soumissionnaire donne des prix à titre d'information. Le MOA se réserve le choix de retenir ou non les produits proposés en fonction du mobilier qui sera mis en œuvre.</t>
  </si>
  <si>
    <t>7.1.9.2.1</t>
  </si>
  <si>
    <t>EXALUM - MALAGA, ou équivalent</t>
  </si>
  <si>
    <t>7.1.9.2.2</t>
  </si>
  <si>
    <t>THORN - BETA 3, ou équivalent</t>
  </si>
  <si>
    <t>7.1.9.2.3</t>
  </si>
  <si>
    <t>THRON - CETUS, ou équivalent</t>
  </si>
  <si>
    <t>7.1.9.2.4</t>
  </si>
  <si>
    <t>PROLUM - RUBAN LED, ou équivalent</t>
  </si>
  <si>
    <t>7.1.9.2.5</t>
  </si>
  <si>
    <t>DÉCO N°1</t>
  </si>
  <si>
    <t>7.1.9.2.6</t>
  </si>
  <si>
    <t>DÉCO N°2</t>
  </si>
  <si>
    <t>7.1.9.2.7</t>
  </si>
  <si>
    <t>DÉCO N°3</t>
  </si>
  <si>
    <t>7.1.9.2.8</t>
  </si>
  <si>
    <t>DÉCO N°4</t>
  </si>
  <si>
    <t>7.1.9.2.9</t>
  </si>
  <si>
    <t>DÉCO N°5</t>
  </si>
  <si>
    <t>7.1.9.2.10</t>
  </si>
  <si>
    <t>DÉCO N°6</t>
  </si>
  <si>
    <t>7.1.9.2.11</t>
  </si>
  <si>
    <t>DÉCO N°7</t>
  </si>
  <si>
    <t>7.1.9.2.12</t>
  </si>
  <si>
    <t>DÉCO N°8</t>
  </si>
  <si>
    <t>7.1.9.2.13</t>
  </si>
  <si>
    <t>DÉCO N°10</t>
  </si>
  <si>
    <t>7.1.9.2.14</t>
  </si>
  <si>
    <t>DÉCO N°11</t>
  </si>
  <si>
    <t>7.1.9.2.15</t>
  </si>
  <si>
    <t>DÉCO N°12</t>
  </si>
  <si>
    <t>Sous-Total HT de ECLAIRAGE</t>
  </si>
  <si>
    <t>Sous-Total HT de LUSTRERIE</t>
  </si>
  <si>
    <t>7.1.10</t>
  </si>
  <si>
    <t>ALIMENTATIONS PARTICULIERES</t>
  </si>
  <si>
    <t>7.1.10.1</t>
  </si>
  <si>
    <t>BECS</t>
  </si>
  <si>
    <t>7.1.10.2</t>
  </si>
  <si>
    <t>Pompe de relevage</t>
  </si>
  <si>
    <t>Sous-Total HT de ALIMENTATIONS PARTICULIERES</t>
  </si>
  <si>
    <t>Sous-Total HT de ELECTRICITE COURANTS FORTS</t>
  </si>
  <si>
    <t>7.2</t>
  </si>
  <si>
    <t>ELECTRICITE COURANTS FAIBLES</t>
  </si>
  <si>
    <t>7.2.1</t>
  </si>
  <si>
    <t>PRECABLAGE INFORMATIQUE</t>
  </si>
  <si>
    <t>7.2.1.1</t>
  </si>
  <si>
    <t>7.2.1.1.1</t>
  </si>
  <si>
    <t>Câble U/FTP 1x4 paires cat. 6a suivant CCTP.</t>
  </si>
  <si>
    <t>7.2.1.1.2</t>
  </si>
  <si>
    <t>Câble U/FTP 2x4 paires cat. 6a suivant CCTP.</t>
  </si>
  <si>
    <t>7.2.1.2</t>
  </si>
  <si>
    <t>CORDONS DE BRASSAGE</t>
  </si>
  <si>
    <t>7.2.1.2.1</t>
  </si>
  <si>
    <t>Cordons de brassage cat 6a de 0,5m suivant CCTP</t>
  </si>
  <si>
    <t>7.2.1.2.2</t>
  </si>
  <si>
    <t>Cordons de brassage cat 6a de 1m suivant CCTP</t>
  </si>
  <si>
    <t>7.2.1.2.3</t>
  </si>
  <si>
    <t>Cordons de brassage cat 6a de 2m suivant CCTP</t>
  </si>
  <si>
    <t>7.2.1.2.4</t>
  </si>
  <si>
    <t>Sous-Total HT de CORDONS DE BRASSAGE</t>
  </si>
  <si>
    <t>7.2.1.3</t>
  </si>
  <si>
    <t>PRISE TERMINALE RJ45</t>
  </si>
  <si>
    <t>7.2.1.3.1</t>
  </si>
  <si>
    <t>Prise RJ45 encastré + boîtier d'encastrement selon CCTP</t>
  </si>
  <si>
    <t>7.2.1.3.2</t>
  </si>
  <si>
    <t>Prise RJ45 saillie + boîtier étanche IP55 selon CCTP</t>
  </si>
  <si>
    <t>7.2.1.3.3</t>
  </si>
  <si>
    <t>Prise RJ45 poste de travail selon CCTP</t>
  </si>
  <si>
    <t>7.2.1.3.4</t>
  </si>
  <si>
    <t>Sous-Total HT de PRISE TERMINALE RJ45</t>
  </si>
  <si>
    <t>7.2.1.4</t>
  </si>
  <si>
    <t>RÉPARTITEURS GÉNÉRAL (existant)</t>
  </si>
  <si>
    <t>7.2.1.5</t>
  </si>
  <si>
    <t>RÉPARTITEUR SECONDAIRE (EXISTANT)</t>
  </si>
  <si>
    <t>7.2.1.5.1</t>
  </si>
  <si>
    <t>Modifications du SR2.1</t>
  </si>
  <si>
    <t>7.2.1.5.2</t>
  </si>
  <si>
    <t>Modifications du SR2.2</t>
  </si>
  <si>
    <t>7.2.1.5.3</t>
  </si>
  <si>
    <t>Modifications du SR3.1</t>
  </si>
  <si>
    <t>7.2.1.5.4</t>
  </si>
  <si>
    <t>Modifications du SR3.2</t>
  </si>
  <si>
    <t>Sous-Total HT de RÉPARTITEUR SECONDAIRE (EXISTANT)</t>
  </si>
  <si>
    <t>7.2.1.6</t>
  </si>
  <si>
    <t>TESTS &amp; RECETTES</t>
  </si>
  <si>
    <t>Sous-Total HT de PRECABLAGE INFORMATIQUE</t>
  </si>
  <si>
    <t>7.2.2</t>
  </si>
  <si>
    <t>ALARME INCENDIE</t>
  </si>
  <si>
    <t>Sous-Total HT de ELECTRICITE COURANTS FAIBLES</t>
  </si>
  <si>
    <t>7.3</t>
  </si>
  <si>
    <t>CLAUSES GENERALES ELECTRICITE</t>
  </si>
  <si>
    <t>7.3.8</t>
  </si>
  <si>
    <t>CONTROLES ET FORMATION</t>
  </si>
  <si>
    <t>7.3.9</t>
  </si>
  <si>
    <t>ECHAFAUDAGES/NACELLES</t>
  </si>
  <si>
    <t>7.3.10</t>
  </si>
  <si>
    <t>GESTION ET TRI DES DECHETS</t>
  </si>
  <si>
    <t>7.3.11</t>
  </si>
  <si>
    <t>NETTOYAGE DE CHANTIER</t>
  </si>
  <si>
    <t>7.3.12</t>
  </si>
  <si>
    <t>Études d'exécution</t>
  </si>
  <si>
    <t>7.3.13</t>
  </si>
  <si>
    <t>DOE/DIUO</t>
  </si>
  <si>
    <t>7.3.14</t>
  </si>
  <si>
    <t>Limites de prestations</t>
  </si>
  <si>
    <t>7.3.15</t>
  </si>
  <si>
    <t>Protection des ouvrages existants</t>
  </si>
  <si>
    <t>7.3.16</t>
  </si>
  <si>
    <t>Essais et vérifications</t>
  </si>
  <si>
    <t>Sous-Total HT de CLAUSES GENERALES ELECTRICITE</t>
  </si>
  <si>
    <t>MONTANT HT - 7 - ELECTRICITE COURANTS FORTS &amp; FAIBLES</t>
  </si>
  <si>
    <t>MONTANT TVA - 20,00%</t>
  </si>
  <si>
    <t>MONTANT TTC - 7 - ELECTRICITE COURANTS FORTS &amp; FAIBLES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</si>
</sst>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##\ %;\-#,##0.##\ %"/>
    <numFmt numFmtId="165" formatCode="#,##0.000"/>
  </numFmts>
  <fonts count="27" x14ac:knownFonts="1">
    <font>
      <sz val="8.25"/>
      <name val="Tahoma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2"/>
      <color rgb="FF000000"/>
      <name val="Calibri"/>
      <charset val="1"/>
    </font>
    <font>
      <sz val="11"/>
      <color rgb="FF000000"/>
      <name val="Calibri"/>
      <charset val="1"/>
    </font>
    <font>
      <sz val="8.25"/>
      <color rgb="FF000000"/>
      <name val="Tahoma"/>
      <charset val="1"/>
    </font>
    <font>
      <b/>
      <sz val="10"/>
      <color rgb="FF000000"/>
      <name val="Century Gothic"/>
      <charset val="1"/>
    </font>
    <font>
      <sz val="10"/>
      <color rgb="FF000000"/>
      <name val="Calibri"/>
      <charset val="1"/>
    </font>
    <font>
      <b/>
      <sz val="12"/>
      <color rgb="FF000000"/>
      <name val="Candara"/>
      <charset val="1"/>
    </font>
    <font>
      <sz val="8"/>
      <color rgb="FF000000"/>
      <name val="Calibri"/>
      <charset val="1"/>
    </font>
    <font>
      <sz val="10"/>
      <color theme="1"/>
      <name val="Calibri"/>
      <charset val="1"/>
    </font>
    <font>
      <b/>
      <sz val="12"/>
      <color theme="1"/>
      <name val="Candara"/>
      <charset val="1"/>
    </font>
    <font>
      <b/>
      <sz val="11"/>
      <color theme="1"/>
      <name val="Candara"/>
      <charset val="1"/>
    </font>
    <font>
      <sz val="11"/>
      <color theme="1"/>
      <name val="Candara"/>
      <charset val="1"/>
    </font>
    <font>
      <b/>
      <sz val="9"/>
      <color rgb="FF000000"/>
      <name val="Calibri"/>
      <charset val="1"/>
    </font>
    <font>
      <b/>
      <sz val="9"/>
      <color theme="1"/>
      <name val="Calibri"/>
      <charset val="1"/>
    </font>
    <font>
      <sz val="10"/>
      <color rgb="FF808080"/>
      <name val="Calibri"/>
      <charset val="1"/>
    </font>
    <font>
      <b/>
      <sz val="9"/>
      <color rgb="FF808080"/>
      <name val="Calibri"/>
      <charset val="1"/>
    </font>
    <font>
      <i/>
      <sz val="10"/>
      <color rgb="FF808080"/>
      <name val="Calibri"/>
      <charset val="1"/>
    </font>
    <font>
      <b/>
      <sz val="7"/>
      <color theme="1"/>
      <name val="Calibri"/>
      <charset val="1"/>
    </font>
    <font>
      <b/>
      <sz val="7"/>
      <color rgb="FFC0C0C0"/>
      <name val="Calibri"/>
      <charset val="1"/>
    </font>
    <font>
      <b/>
      <sz val="11"/>
      <color rgb="FF000000"/>
      <name val="Calibri"/>
      <charset val="1"/>
    </font>
    <font>
      <b/>
      <sz val="11"/>
      <color theme="1"/>
      <name val="Calibri"/>
      <charset val="1"/>
    </font>
    <font>
      <b/>
      <sz val="11"/>
      <name val="Calibri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D8D8D8"/>
        <bgColor rgb="FFD8D8D8"/>
      </patternFill>
    </fill>
    <fill>
      <patternFill patternType="solid">
        <fgColor rgb="FFA5D5E2"/>
        <bgColor rgb="FFA5D5E2"/>
      </patternFill>
    </fill>
    <fill>
      <patternFill patternType="solid">
        <fgColor rgb="FFF5F5F5"/>
        <bgColor rgb="FFF5F5F5"/>
      </patternFill>
    </fill>
    <fill>
      <patternFill patternType="solid">
        <fgColor rgb="FF78C0D4"/>
        <bgColor rgb="FF78C0D4"/>
      </patternFill>
    </fill>
    <fill>
      <patternFill patternType="solid">
        <fgColor rgb="FF388194"/>
        <bgColor rgb="FF388194"/>
      </patternFill>
    </fill>
  </fills>
  <borders count="22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medium">
        <color rgb="FF646464"/>
      </right>
      <top style="thin">
        <color rgb="FFC0C0C0"/>
      </top>
      <bottom style="thin">
        <color rgb="FFC0C0C0"/>
      </bottom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92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6" fillId="2" borderId="0" xfId="0" applyFont="1" applyFill="1" applyAlignment="1">
      <alignment vertical="center"/>
      <protection locked="0"/>
    </xf>
    <xf numFmtId="0" fontId="6" fillId="2" borderId="0" xfId="0" applyFont="1" applyFill="1" applyAlignment="1" applyProtection="1">
      <alignment vertical="center"/>
    </xf>
    <xf numFmtId="0" fontId="9" fillId="4" borderId="9" xfId="0" applyFont="1" applyFill="1" applyBorder="1" applyAlignment="1">
      <alignment horizontal="center" vertical="center"/>
      <protection locked="0"/>
    </xf>
    <xf numFmtId="0" fontId="10" fillId="0" borderId="10" xfId="0" applyFont="1" applyBorder="1" applyAlignment="1" applyProtection="1">
      <alignment horizontal="left"/>
    </xf>
    <xf numFmtId="0" fontId="9" fillId="4" borderId="11" xfId="0" applyFont="1" applyFill="1" applyBorder="1" applyAlignment="1">
      <alignment horizontal="center" vertical="center"/>
      <protection locked="0"/>
    </xf>
    <xf numFmtId="0" fontId="9" fillId="4" borderId="12" xfId="0" applyFont="1" applyFill="1" applyBorder="1" applyAlignment="1">
      <alignment horizontal="center" vertical="center"/>
      <protection locked="0"/>
    </xf>
    <xf numFmtId="0" fontId="9" fillId="4" borderId="0" xfId="0" applyFont="1" applyFill="1" applyAlignment="1">
      <alignment horizontal="center" vertical="center"/>
      <protection locked="0"/>
    </xf>
    <xf numFmtId="49" fontId="11" fillId="0" borderId="13" xfId="0" applyNumberFormat="1" applyFont="1" applyBorder="1" applyAlignment="1" applyProtection="1">
      <alignment horizontal="left" vertical="center" wrapText="1"/>
    </xf>
    <xf numFmtId="0" fontId="11" fillId="0" borderId="14" xfId="0" applyFont="1" applyBorder="1" applyAlignment="1" applyProtection="1">
      <alignment horizontal="left" vertical="center" wrapText="1"/>
    </xf>
    <xf numFmtId="0" fontId="12" fillId="0" borderId="14" xfId="0" applyFont="1" applyBorder="1" applyAlignment="1">
      <alignment horizontal="center" vertical="center"/>
      <protection locked="0"/>
    </xf>
    <xf numFmtId="0" fontId="13" fillId="0" borderId="14" xfId="0" applyFont="1" applyBorder="1" applyAlignment="1">
      <alignment horizontal="right"/>
      <protection locked="0"/>
    </xf>
    <xf numFmtId="0" fontId="10" fillId="0" borderId="14" xfId="0" applyFont="1" applyBorder="1" applyAlignment="1">
      <alignment horizontal="center" vertical="center"/>
      <protection locked="0"/>
    </xf>
    <xf numFmtId="0" fontId="13" fillId="0" borderId="14" xfId="0" applyFont="1" applyBorder="1" applyAlignment="1" applyProtection="1">
      <alignment horizontal="right"/>
    </xf>
    <xf numFmtId="0" fontId="12" fillId="0" borderId="5" xfId="0" applyFont="1" applyBorder="1" applyAlignment="1" applyProtection="1">
      <alignment horizontal="right" vertical="center"/>
    </xf>
    <xf numFmtId="0" fontId="11" fillId="0" borderId="13" xfId="0" applyFont="1" applyBorder="1" applyAlignment="1">
      <alignment horizontal="left" vertical="center"/>
      <protection locked="0"/>
    </xf>
    <xf numFmtId="49" fontId="14" fillId="0" borderId="13" xfId="0" applyNumberFormat="1" applyFont="1" applyBorder="1" applyAlignment="1" applyProtection="1">
      <alignment vertical="center" wrapText="1"/>
    </xf>
    <xf numFmtId="0" fontId="13" fillId="0" borderId="10" xfId="0" applyFont="1" applyBorder="1" applyAlignment="1" applyProtection="1"/>
    <xf numFmtId="0" fontId="14" fillId="0" borderId="14" xfId="0" applyFont="1" applyBorder="1" applyAlignment="1" applyProtection="1">
      <alignment vertical="center" wrapText="1"/>
    </xf>
    <xf numFmtId="49" fontId="15" fillId="0" borderId="13" xfId="0" applyNumberFormat="1" applyFont="1" applyBorder="1" applyAlignment="1" applyProtection="1">
      <alignment vertical="center" wrapText="1"/>
    </xf>
    <xf numFmtId="0" fontId="15" fillId="0" borderId="14" xfId="0" applyFont="1" applyBorder="1" applyAlignment="1" applyProtection="1">
      <alignment horizontal="left" vertical="center" wrapText="1" indent="1"/>
    </xf>
    <xf numFmtId="49" fontId="16" fillId="0" borderId="13" xfId="0" applyNumberFormat="1" applyFont="1" applyBorder="1" applyAlignment="1" applyProtection="1">
      <alignment vertical="center" wrapText="1"/>
    </xf>
    <xf numFmtId="0" fontId="16" fillId="0" borderId="10" xfId="0" applyFont="1" applyBorder="1" applyAlignment="1" applyProtection="1"/>
    <xf numFmtId="0" fontId="16" fillId="0" borderId="14" xfId="0" applyFont="1" applyBorder="1" applyAlignment="1" applyProtection="1">
      <alignment horizontal="left" vertical="center" wrapText="1" indent="2"/>
    </xf>
    <xf numFmtId="49" fontId="12" fillId="0" borderId="14" xfId="0" applyNumberFormat="1" applyFont="1" applyBorder="1" applyAlignment="1">
      <alignment horizontal="center" vertical="center" wrapText="1"/>
      <protection locked="0"/>
    </xf>
    <xf numFmtId="3" fontId="13" fillId="0" borderId="14" xfId="0" applyNumberFormat="1" applyFont="1" applyBorder="1" applyAlignment="1">
      <alignment horizontal="right"/>
      <protection locked="0"/>
    </xf>
    <xf numFmtId="3" fontId="12" fillId="0" borderId="14" xfId="0" applyNumberFormat="1" applyFont="1" applyBorder="1" applyAlignment="1">
      <alignment horizontal="center" vertical="center"/>
      <protection locked="0"/>
    </xf>
    <xf numFmtId="3" fontId="10" fillId="0" borderId="14" xfId="0" applyNumberFormat="1" applyFont="1" applyBorder="1" applyAlignment="1">
      <alignment horizontal="center" vertical="center"/>
      <protection locked="0"/>
    </xf>
    <xf numFmtId="164" fontId="13" fillId="0" borderId="14" xfId="0" applyNumberFormat="1" applyFont="1" applyBorder="1" applyAlignment="1" applyProtection="1">
      <alignment horizontal="right"/>
    </xf>
    <xf numFmtId="7" fontId="10" fillId="0" borderId="14" xfId="0" applyNumberFormat="1" applyFont="1" applyBorder="1" applyAlignment="1">
      <alignment horizontal="center" vertical="center"/>
      <protection locked="0"/>
    </xf>
    <xf numFmtId="165" fontId="13" fillId="0" borderId="14" xfId="0" applyNumberFormat="1" applyFont="1" applyBorder="1" applyAlignment="1">
      <alignment horizontal="right"/>
      <protection locked="0"/>
    </xf>
    <xf numFmtId="7" fontId="13" fillId="0" borderId="14" xfId="0" applyNumberFormat="1" applyFont="1" applyBorder="1" applyAlignment="1">
      <alignment horizontal="right"/>
      <protection locked="0"/>
    </xf>
    <xf numFmtId="7" fontId="12" fillId="0" borderId="5" xfId="0" applyNumberFormat="1" applyFont="1" applyBorder="1" applyAlignment="1" applyProtection="1">
      <alignment horizontal="right" vertical="center"/>
    </xf>
    <xf numFmtId="7" fontId="18" fillId="5" borderId="5" xfId="0" applyNumberFormat="1" applyFont="1" applyFill="1" applyBorder="1" applyAlignment="1" applyProtection="1">
      <alignment horizontal="right" vertical="center"/>
    </xf>
    <xf numFmtId="0" fontId="17" fillId="5" borderId="0" xfId="0" applyFont="1" applyFill="1" applyAlignment="1">
      <alignment horizontal="left" vertical="center"/>
      <protection locked="0"/>
    </xf>
    <xf numFmtId="49" fontId="13" fillId="0" borderId="13" xfId="0" applyNumberFormat="1" applyFont="1" applyBorder="1" applyAlignment="1" applyProtection="1">
      <alignment vertical="center" wrapText="1"/>
    </xf>
    <xf numFmtId="0" fontId="13" fillId="0" borderId="14" xfId="0" applyFont="1" applyBorder="1" applyAlignment="1" applyProtection="1">
      <alignment horizontal="left" vertical="center" wrapText="1" indent="4"/>
    </xf>
    <xf numFmtId="4" fontId="13" fillId="0" borderId="14" xfId="0" applyNumberFormat="1" applyFont="1" applyBorder="1" applyAlignment="1">
      <alignment horizontal="right"/>
      <protection locked="0"/>
    </xf>
    <xf numFmtId="4" fontId="12" fillId="0" borderId="14" xfId="0" applyNumberFormat="1" applyFont="1" applyBorder="1" applyAlignment="1">
      <alignment horizontal="center" vertical="center"/>
      <protection locked="0"/>
    </xf>
    <xf numFmtId="4" fontId="10" fillId="0" borderId="14" xfId="0" applyNumberFormat="1" applyFont="1" applyBorder="1" applyAlignment="1">
      <alignment horizontal="center" vertical="center"/>
      <protection locked="0"/>
    </xf>
    <xf numFmtId="7" fontId="13" fillId="6" borderId="5" xfId="0" applyNumberFormat="1" applyFont="1" applyFill="1" applyBorder="1" applyAlignment="1" applyProtection="1">
      <alignment horizontal="right" vertical="center"/>
    </xf>
    <xf numFmtId="0" fontId="10" fillId="6" borderId="0" xfId="0" applyFont="1" applyFill="1" applyAlignment="1">
      <alignment horizontal="left" vertical="center"/>
      <protection locked="0"/>
    </xf>
    <xf numFmtId="0" fontId="13" fillId="0" borderId="14" xfId="0" applyFont="1" applyBorder="1" applyAlignment="1" applyProtection="1">
      <alignment horizontal="left" vertical="center" wrapText="1" indent="6"/>
    </xf>
    <xf numFmtId="49" fontId="19" fillId="0" borderId="13" xfId="0" applyNumberFormat="1" applyFont="1" applyBorder="1" applyAlignment="1" applyProtection="1">
      <alignment vertical="top" wrapText="1"/>
    </xf>
    <xf numFmtId="0" fontId="20" fillId="0" borderId="0" xfId="0" applyFont="1" applyProtection="1">
      <alignment vertical="top"/>
    </xf>
    <xf numFmtId="0" fontId="21" fillId="0" borderId="14" xfId="0" applyFont="1" applyBorder="1" applyAlignment="1" applyProtection="1">
      <alignment horizontal="right" vertical="top" wrapText="1"/>
    </xf>
    <xf numFmtId="0" fontId="22" fillId="0" borderId="14" xfId="0" applyFont="1" applyBorder="1" applyAlignment="1">
      <alignment vertical="center"/>
      <protection locked="0"/>
    </xf>
    <xf numFmtId="0" fontId="0" fillId="0" borderId="0" xfId="0" applyAlignment="1">
      <alignment vertical="center"/>
      <protection locked="0"/>
    </xf>
    <xf numFmtId="0" fontId="23" fillId="0" borderId="14" xfId="0" applyFont="1" applyBorder="1" applyAlignment="1">
      <alignment horizontal="center" vertical="center"/>
      <protection locked="0"/>
    </xf>
    <xf numFmtId="0" fontId="0" fillId="0" borderId="14" xfId="0" applyBorder="1" applyAlignment="1">
      <alignment vertical="center"/>
      <protection locked="0"/>
    </xf>
    <xf numFmtId="0" fontId="23" fillId="0" borderId="14" xfId="0" applyFont="1" applyBorder="1" applyAlignment="1" applyProtection="1">
      <alignment vertical="center"/>
    </xf>
    <xf numFmtId="0" fontId="23" fillId="0" borderId="14" xfId="0" applyFont="1" applyBorder="1" applyAlignment="1">
      <alignment vertical="center"/>
      <protection locked="0"/>
    </xf>
    <xf numFmtId="0" fontId="23" fillId="0" borderId="5" xfId="0" applyFont="1" applyBorder="1" applyAlignment="1" applyProtection="1">
      <alignment horizontal="right" vertical="center"/>
    </xf>
    <xf numFmtId="0" fontId="19" fillId="0" borderId="0" xfId="0" applyFont="1">
      <alignment vertical="top"/>
      <protection locked="0"/>
    </xf>
    <xf numFmtId="7" fontId="25" fillId="7" borderId="18" xfId="0" applyNumberFormat="1" applyFont="1" applyFill="1" applyBorder="1" applyAlignment="1" applyProtection="1">
      <alignment horizontal="right" vertical="center"/>
    </xf>
    <xf numFmtId="0" fontId="24" fillId="7" borderId="0" xfId="0" applyFont="1" applyFill="1" applyAlignment="1">
      <alignment horizontal="left" vertical="center"/>
      <protection locked="0"/>
    </xf>
    <xf numFmtId="0" fontId="0" fillId="8" borderId="0" xfId="0" applyFill="1">
      <alignment vertical="top"/>
      <protection locked="0"/>
    </xf>
    <xf numFmtId="7" fontId="25" fillId="8" borderId="3" xfId="0" applyNumberFormat="1" applyFont="1" applyFill="1" applyBorder="1" applyAlignment="1" applyProtection="1">
      <alignment horizontal="right" vertical="center"/>
    </xf>
    <xf numFmtId="0" fontId="25" fillId="8" borderId="0" xfId="0" applyFont="1" applyFill="1" applyAlignment="1">
      <alignment horizontal="left" vertical="center"/>
      <protection locked="0"/>
    </xf>
    <xf numFmtId="7" fontId="25" fillId="8" borderId="5" xfId="0" applyNumberFormat="1" applyFont="1" applyFill="1" applyBorder="1" applyAlignment="1" applyProtection="1">
      <alignment horizontal="right" vertical="center"/>
    </xf>
    <xf numFmtId="7" fontId="25" fillId="8" borderId="21" xfId="0" applyNumberFormat="1" applyFont="1" applyFill="1" applyBorder="1" applyAlignment="1" applyProtection="1">
      <alignment horizontal="right" vertical="center"/>
    </xf>
    <xf numFmtId="49" fontId="17" fillId="5" borderId="4" xfId="0" applyNumberFormat="1" applyFont="1" applyFill="1" applyBorder="1" applyAlignment="1" applyProtection="1">
      <alignment horizontal="left" vertical="center" wrapText="1" indent="11"/>
    </xf>
    <xf numFmtId="49" fontId="17" fillId="5" borderId="0" xfId="0" applyNumberFormat="1" applyFont="1" applyFill="1" applyAlignment="1" applyProtection="1">
      <alignment horizontal="left" vertical="center" wrapText="1" indent="11"/>
    </xf>
    <xf numFmtId="49" fontId="10" fillId="6" borderId="4" xfId="0" applyNumberFormat="1" applyFont="1" applyFill="1" applyBorder="1" applyAlignment="1" applyProtection="1">
      <alignment horizontal="left" vertical="center" wrapText="1" indent="11"/>
    </xf>
    <xf numFmtId="49" fontId="10" fillId="6" borderId="0" xfId="0" applyNumberFormat="1" applyFont="1" applyFill="1" applyAlignment="1" applyProtection="1">
      <alignment horizontal="left" vertical="center" wrapText="1" indent="11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>
      <alignment horizontal="center" vertical="center"/>
      <protection locked="0"/>
    </xf>
    <xf numFmtId="0" fontId="4" fillId="2" borderId="7" xfId="0" applyFont="1" applyFill="1" applyBorder="1" applyAlignment="1">
      <alignment horizontal="center" vertical="center"/>
      <protection locked="0"/>
    </xf>
    <xf numFmtId="0" fontId="4" fillId="2" borderId="8" xfId="0" applyFont="1" applyFill="1" applyBorder="1" applyAlignment="1">
      <alignment horizontal="center" vertical="center"/>
      <protection locked="0"/>
    </xf>
    <xf numFmtId="0" fontId="7" fillId="0" borderId="0" xfId="0" applyFont="1" applyAlignment="1">
      <alignment horizontal="center" vertical="center"/>
      <protection locked="0"/>
    </xf>
    <xf numFmtId="0" fontId="0" fillId="0" borderId="0" xfId="0">
      <alignment vertical="top"/>
      <protection locked="0"/>
    </xf>
    <xf numFmtId="0" fontId="6" fillId="3" borderId="0" xfId="0" applyFont="1" applyFill="1" applyAlignment="1">
      <alignment horizontal="center" vertical="center"/>
      <protection locked="0"/>
    </xf>
    <xf numFmtId="0" fontId="8" fillId="3" borderId="0" xfId="0" applyFont="1" applyFill="1">
      <alignment vertical="top"/>
      <protection locked="0"/>
    </xf>
    <xf numFmtId="0" fontId="6" fillId="3" borderId="0" xfId="0" applyFont="1" applyFill="1" applyAlignment="1">
      <alignment vertical="center"/>
      <protection locked="0"/>
    </xf>
    <xf numFmtId="49" fontId="24" fillId="7" borderId="15" xfId="0" applyNumberFormat="1" applyFont="1" applyFill="1" applyBorder="1" applyAlignment="1" applyProtection="1">
      <alignment horizontal="left" vertical="center" wrapText="1" indent="11"/>
    </xf>
    <xf numFmtId="49" fontId="24" fillId="7" borderId="16" xfId="0" applyNumberFormat="1" applyFont="1" applyFill="1" applyBorder="1" applyAlignment="1" applyProtection="1">
      <alignment horizontal="left" vertical="center" wrapText="1" indent="11"/>
    </xf>
    <xf numFmtId="49" fontId="24" fillId="7" borderId="17" xfId="0" applyNumberFormat="1" applyFont="1" applyFill="1" applyBorder="1" applyAlignment="1" applyProtection="1">
      <alignment horizontal="left" vertical="center" wrapText="1" indent="11"/>
    </xf>
    <xf numFmtId="49" fontId="26" fillId="8" borderId="19" xfId="0" applyNumberFormat="1" applyFont="1" applyFill="1" applyBorder="1" applyAlignment="1" applyProtection="1">
      <alignment horizontal="left" vertical="center" wrapText="1"/>
    </xf>
    <xf numFmtId="49" fontId="26" fillId="8" borderId="20" xfId="0" applyNumberFormat="1" applyFont="1" applyFill="1" applyBorder="1" applyAlignment="1" applyProtection="1">
      <alignment horizontal="left" vertical="center" wrapText="1"/>
    </xf>
    <xf numFmtId="49" fontId="26" fillId="8" borderId="4" xfId="0" applyNumberFormat="1" applyFont="1" applyFill="1" applyBorder="1" applyAlignment="1" applyProtection="1">
      <alignment horizontal="left" vertical="center" wrapText="1"/>
    </xf>
    <xf numFmtId="49" fontId="26" fillId="8" borderId="0" xfId="0" applyNumberFormat="1" applyFont="1" applyFill="1" applyAlignment="1" applyProtection="1">
      <alignment horizontal="left" vertical="center" wrapText="1"/>
    </xf>
    <xf numFmtId="49" fontId="26" fillId="8" borderId="1" xfId="0" applyNumberFormat="1" applyFont="1" applyFill="1" applyBorder="1" applyAlignment="1" applyProtection="1">
      <alignment horizontal="left" vertical="center" wrapText="1"/>
    </xf>
    <xf numFmtId="49" fontId="26" fillId="8" borderId="2" xfId="0" applyNumberFormat="1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4"/>
  <sheetViews>
    <sheetView showZeros="0" tabSelected="1" workbookViewId="0">
      <pane ySplit="5" topLeftCell="A6" activePane="bottomLeft" state="frozen"/>
      <selection pane="bottomLeft" activeCell="A6" sqref="A6"/>
    </sheetView>
  </sheetViews>
  <sheetFormatPr baseColWidth="10" defaultColWidth="10" defaultRowHeight="15" customHeight="1" x14ac:dyDescent="0.15"/>
  <cols>
    <col min="1" max="1" width="16.6640625" style="1" customWidth="1"/>
    <col min="2" max="2" width="0" style="1" hidden="1" customWidth="1"/>
    <col min="3" max="3" width="60" style="1" customWidth="1"/>
    <col min="4" max="4" width="15" customWidth="1"/>
    <col min="5" max="5" width="0" hidden="1" customWidth="1"/>
    <col min="6" max="6" width="14.1640625" customWidth="1"/>
    <col min="7" max="7" width="10.33203125" hidden="1" customWidth="1"/>
    <col min="8" max="8" width="10.83203125" style="1" hidden="1" customWidth="1"/>
    <col min="9" max="9" width="15" customWidth="1"/>
    <col min="10" max="12" width="0" hidden="1" customWidth="1"/>
    <col min="13" max="13" width="14.1640625" style="1" customWidth="1"/>
    <col min="14" max="14" width="0" hidden="1" customWidth="1"/>
  </cols>
  <sheetData>
    <row r="1" spans="1:14" ht="37.5" customHeight="1" x14ac:dyDescent="0.15">
      <c r="A1" s="69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1"/>
      <c r="N1" s="2"/>
    </row>
    <row r="2" spans="1:14" ht="37.5" customHeight="1" x14ac:dyDescent="0.15">
      <c r="A2" s="72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4"/>
      <c r="N2" s="3"/>
    </row>
    <row r="3" spans="1:14" ht="22.5" customHeight="1" x14ac:dyDescent="0.15">
      <c r="A3" s="75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7"/>
      <c r="N3" s="4"/>
    </row>
    <row r="4" spans="1:14" ht="15" customHeight="1" x14ac:dyDescent="0.15">
      <c r="A4" s="5"/>
      <c r="B4" s="6"/>
      <c r="C4" s="5"/>
      <c r="D4" s="78"/>
      <c r="E4" s="79"/>
      <c r="F4" s="80"/>
      <c r="G4" s="81"/>
      <c r="H4" s="82"/>
      <c r="I4" s="82"/>
      <c r="J4" s="79"/>
      <c r="K4" s="79"/>
      <c r="L4" s="79"/>
      <c r="M4" s="82"/>
      <c r="N4" s="5"/>
    </row>
    <row r="5" spans="1:14" ht="24.75" customHeight="1" x14ac:dyDescent="0.2">
      <c r="A5" s="7" t="s">
        <v>3</v>
      </c>
      <c r="B5" s="8"/>
      <c r="C5" s="9" t="s">
        <v>4</v>
      </c>
      <c r="D5" s="9" t="s">
        <v>5</v>
      </c>
      <c r="F5" s="9" t="s">
        <v>6</v>
      </c>
      <c r="G5" t="s">
        <v>7</v>
      </c>
      <c r="H5" s="9" t="s">
        <v>8</v>
      </c>
      <c r="I5" s="9" t="s">
        <v>9</v>
      </c>
      <c r="M5" s="10" t="s">
        <v>10</v>
      </c>
      <c r="N5" s="11" t="s">
        <v>11</v>
      </c>
    </row>
    <row r="6" spans="1:14" ht="33.75" customHeight="1" x14ac:dyDescent="0.2">
      <c r="A6" s="12" t="s">
        <v>12</v>
      </c>
      <c r="B6" s="8"/>
      <c r="C6" s="13" t="s">
        <v>13</v>
      </c>
      <c r="D6" s="14"/>
      <c r="E6" s="15"/>
      <c r="F6" s="14"/>
      <c r="G6" s="16"/>
      <c r="H6" s="17"/>
      <c r="I6" s="16"/>
      <c r="J6" s="15"/>
      <c r="K6" s="15"/>
      <c r="L6" s="15"/>
      <c r="M6" s="18"/>
      <c r="N6" s="19"/>
    </row>
    <row r="7" spans="1:14" ht="30" customHeight="1" x14ac:dyDescent="0.2">
      <c r="A7" s="20" t="s">
        <v>14</v>
      </c>
      <c r="B7" s="21"/>
      <c r="C7" s="22" t="s">
        <v>15</v>
      </c>
      <c r="D7" s="14"/>
      <c r="E7" s="15"/>
      <c r="F7" s="14"/>
      <c r="G7" s="16"/>
      <c r="H7" s="17"/>
      <c r="I7" s="16"/>
      <c r="J7" s="15"/>
      <c r="K7" s="15"/>
      <c r="L7" s="15"/>
      <c r="M7" s="18"/>
      <c r="N7" s="19"/>
    </row>
    <row r="8" spans="1:14" ht="31.5" customHeight="1" x14ac:dyDescent="0.2">
      <c r="A8" s="23" t="s">
        <v>16</v>
      </c>
      <c r="B8" s="21"/>
      <c r="C8" s="24" t="s">
        <v>17</v>
      </c>
      <c r="D8" s="14"/>
      <c r="E8" s="15"/>
      <c r="F8" s="14"/>
      <c r="G8" s="16"/>
      <c r="H8" s="17"/>
      <c r="I8" s="16"/>
      <c r="J8" s="15"/>
      <c r="K8" s="15"/>
      <c r="L8" s="15"/>
      <c r="M8" s="18"/>
      <c r="N8" s="19"/>
    </row>
    <row r="9" spans="1:14" ht="17.25" customHeight="1" x14ac:dyDescent="0.25">
      <c r="A9" s="25" t="s">
        <v>18</v>
      </c>
      <c r="B9" s="26"/>
      <c r="C9" s="27" t="s">
        <v>19</v>
      </c>
      <c r="D9" s="28" t="s">
        <v>20</v>
      </c>
      <c r="E9" s="29"/>
      <c r="F9" s="30"/>
      <c r="G9" s="31"/>
      <c r="H9" s="32">
        <v>0.2</v>
      </c>
      <c r="I9" s="33"/>
      <c r="J9" s="34"/>
      <c r="K9" s="35"/>
      <c r="L9" s="35"/>
      <c r="M9" s="36">
        <f>IF(ISNUMBER($K9),IF(ISNUMBER($G9),ROUND($K9*$G9,2),ROUND($K9*$F9,2)),IF(ISNUMBER($G9),ROUND($I9*$G9,2),ROUND($I9*$F9,2)))</f>
        <v>0</v>
      </c>
      <c r="N9" s="19"/>
    </row>
    <row r="10" spans="1:14" ht="15" customHeight="1" x14ac:dyDescent="0.15">
      <c r="A10" s="65" t="s">
        <v>21</v>
      </c>
      <c r="B10" s="66"/>
      <c r="C10" s="66"/>
      <c r="D10" s="66"/>
      <c r="E10" s="66"/>
      <c r="F10" s="66"/>
      <c r="G10" s="66"/>
      <c r="H10" s="66"/>
      <c r="I10" s="66"/>
      <c r="M10" s="37">
        <f>M$9</f>
        <v>0</v>
      </c>
      <c r="N10" s="38"/>
    </row>
    <row r="11" spans="1:14" ht="31.5" customHeight="1" x14ac:dyDescent="0.2">
      <c r="A11" s="23" t="s">
        <v>22</v>
      </c>
      <c r="B11" s="21"/>
      <c r="C11" s="24" t="s">
        <v>23</v>
      </c>
      <c r="D11" s="14"/>
      <c r="E11" s="15"/>
      <c r="F11" s="14"/>
      <c r="G11" s="16"/>
      <c r="H11" s="17"/>
      <c r="I11" s="16"/>
      <c r="J11" s="15"/>
      <c r="K11" s="15"/>
      <c r="L11" s="15"/>
      <c r="M11" s="18"/>
      <c r="N11" s="19"/>
    </row>
    <row r="12" spans="1:14" ht="17.25" customHeight="1" x14ac:dyDescent="0.25">
      <c r="A12" s="25" t="s">
        <v>24</v>
      </c>
      <c r="B12" s="26"/>
      <c r="C12" s="27" t="s">
        <v>25</v>
      </c>
      <c r="D12" s="28" t="s">
        <v>20</v>
      </c>
      <c r="E12" s="29"/>
      <c r="F12" s="30"/>
      <c r="G12" s="31"/>
      <c r="H12" s="32">
        <v>0.2</v>
      </c>
      <c r="I12" s="33"/>
      <c r="J12" s="34"/>
      <c r="K12" s="35"/>
      <c r="L12" s="35"/>
      <c r="M12" s="36">
        <f t="shared" ref="M12:M15" si="0">IF(ISNUMBER($K12),IF(ISNUMBER($G12),ROUND($K12*$G12,2),ROUND($K12*$F12,2)),IF(ISNUMBER($G12),ROUND($I12*$G12,2),ROUND($I12*$F12,2)))</f>
        <v>0</v>
      </c>
      <c r="N12" s="19"/>
    </row>
    <row r="13" spans="1:14" ht="17.25" customHeight="1" x14ac:dyDescent="0.25">
      <c r="A13" s="25" t="s">
        <v>26</v>
      </c>
      <c r="B13" s="26"/>
      <c r="C13" s="27" t="s">
        <v>27</v>
      </c>
      <c r="D13" s="28" t="s">
        <v>20</v>
      </c>
      <c r="E13" s="29"/>
      <c r="F13" s="30"/>
      <c r="G13" s="31"/>
      <c r="H13" s="32">
        <v>0.2</v>
      </c>
      <c r="I13" s="33"/>
      <c r="J13" s="34"/>
      <c r="K13" s="35"/>
      <c r="L13" s="35"/>
      <c r="M13" s="36">
        <f t="shared" si="0"/>
        <v>0</v>
      </c>
      <c r="N13" s="19"/>
    </row>
    <row r="14" spans="1:14" ht="17.25" customHeight="1" x14ac:dyDescent="0.25">
      <c r="A14" s="25" t="s">
        <v>28</v>
      </c>
      <c r="B14" s="26"/>
      <c r="C14" s="27" t="s">
        <v>29</v>
      </c>
      <c r="D14" s="28" t="s">
        <v>20</v>
      </c>
      <c r="E14" s="29"/>
      <c r="F14" s="30"/>
      <c r="G14" s="31"/>
      <c r="H14" s="32">
        <v>0.2</v>
      </c>
      <c r="I14" s="33"/>
      <c r="J14" s="34"/>
      <c r="K14" s="35"/>
      <c r="L14" s="35"/>
      <c r="M14" s="36">
        <f t="shared" si="0"/>
        <v>0</v>
      </c>
      <c r="N14" s="19"/>
    </row>
    <row r="15" spans="1:14" ht="17.25" customHeight="1" x14ac:dyDescent="0.25">
      <c r="A15" s="25" t="s">
        <v>30</v>
      </c>
      <c r="B15" s="26"/>
      <c r="C15" s="27" t="s">
        <v>31</v>
      </c>
      <c r="D15" s="28" t="s">
        <v>20</v>
      </c>
      <c r="E15" s="29"/>
      <c r="F15" s="30"/>
      <c r="G15" s="31"/>
      <c r="H15" s="32">
        <v>0.2</v>
      </c>
      <c r="I15" s="33"/>
      <c r="J15" s="34"/>
      <c r="K15" s="35"/>
      <c r="L15" s="35"/>
      <c r="M15" s="36">
        <f t="shared" si="0"/>
        <v>0</v>
      </c>
      <c r="N15" s="19"/>
    </row>
    <row r="16" spans="1:14" ht="15" customHeight="1" x14ac:dyDescent="0.15">
      <c r="A16" s="65" t="s">
        <v>32</v>
      </c>
      <c r="B16" s="66"/>
      <c r="C16" s="66"/>
      <c r="D16" s="66"/>
      <c r="E16" s="66"/>
      <c r="F16" s="66"/>
      <c r="G16" s="66"/>
      <c r="H16" s="66"/>
      <c r="I16" s="66"/>
      <c r="M16" s="37">
        <f>SUM(M$12:M$15)</f>
        <v>0</v>
      </c>
      <c r="N16" s="38"/>
    </row>
    <row r="17" spans="1:14" ht="31.5" customHeight="1" x14ac:dyDescent="0.2">
      <c r="A17" s="23" t="s">
        <v>33</v>
      </c>
      <c r="B17" s="21"/>
      <c r="C17" s="24" t="s">
        <v>34</v>
      </c>
      <c r="D17" s="28" t="s">
        <v>35</v>
      </c>
      <c r="E17" s="29"/>
      <c r="F17" s="30"/>
      <c r="G17" s="31"/>
      <c r="H17" s="32">
        <v>0.2</v>
      </c>
      <c r="I17" s="33"/>
      <c r="J17" s="34"/>
      <c r="K17" s="35"/>
      <c r="L17" s="35"/>
      <c r="M17" s="36">
        <f>IF(ISNUMBER($K17),IF(ISNUMBER($G17),ROUND($K17*$G17,2),ROUND($K17*$F17,2)),IF(ISNUMBER($G17),ROUND($I17*$G17,2),ROUND($I17*$F17,2)))</f>
        <v>0</v>
      </c>
      <c r="N17" s="19"/>
    </row>
    <row r="18" spans="1:14" ht="31.5" customHeight="1" x14ac:dyDescent="0.2">
      <c r="A18" s="23" t="s">
        <v>36</v>
      </c>
      <c r="B18" s="21"/>
      <c r="C18" s="24" t="s">
        <v>37</v>
      </c>
      <c r="D18" s="14"/>
      <c r="E18" s="15"/>
      <c r="F18" s="14"/>
      <c r="G18" s="16"/>
      <c r="H18" s="17"/>
      <c r="I18" s="16"/>
      <c r="J18" s="15"/>
      <c r="K18" s="15"/>
      <c r="L18" s="15"/>
      <c r="M18" s="18"/>
      <c r="N18" s="19"/>
    </row>
    <row r="19" spans="1:14" ht="17.25" customHeight="1" x14ac:dyDescent="0.25">
      <c r="A19" s="25" t="s">
        <v>38</v>
      </c>
      <c r="B19" s="26"/>
      <c r="C19" s="27" t="s">
        <v>39</v>
      </c>
      <c r="D19" s="28" t="s">
        <v>20</v>
      </c>
      <c r="E19" s="29"/>
      <c r="F19" s="30"/>
      <c r="G19" s="31"/>
      <c r="H19" s="32">
        <v>0.2</v>
      </c>
      <c r="I19" s="33"/>
      <c r="J19" s="34"/>
      <c r="K19" s="35"/>
      <c r="L19" s="35"/>
      <c r="M19" s="36">
        <f>IF(ISNUMBER($K19),IF(ISNUMBER($G19),ROUND($K19*$G19,2),ROUND($K19*$F19,2)),IF(ISNUMBER($G19),ROUND($I19*$G19,2),ROUND($I19*$F19,2)))</f>
        <v>0</v>
      </c>
      <c r="N19" s="19"/>
    </row>
    <row r="20" spans="1:14" ht="15" customHeight="1" x14ac:dyDescent="0.15">
      <c r="A20" s="65" t="s">
        <v>40</v>
      </c>
      <c r="B20" s="66"/>
      <c r="C20" s="66"/>
      <c r="D20" s="66"/>
      <c r="E20" s="66"/>
      <c r="F20" s="66"/>
      <c r="G20" s="66"/>
      <c r="H20" s="66"/>
      <c r="I20" s="66"/>
      <c r="M20" s="37">
        <f>M$19</f>
        <v>0</v>
      </c>
      <c r="N20" s="38"/>
    </row>
    <row r="21" spans="1:14" ht="31.5" customHeight="1" x14ac:dyDescent="0.2">
      <c r="A21" s="23" t="s">
        <v>41</v>
      </c>
      <c r="B21" s="21"/>
      <c r="C21" s="24" t="s">
        <v>42</v>
      </c>
      <c r="D21" s="14"/>
      <c r="E21" s="15"/>
      <c r="F21" s="14"/>
      <c r="G21" s="16"/>
      <c r="H21" s="17"/>
      <c r="I21" s="16"/>
      <c r="J21" s="15"/>
      <c r="K21" s="15"/>
      <c r="L21" s="15"/>
      <c r="M21" s="18"/>
      <c r="N21" s="19"/>
    </row>
    <row r="22" spans="1:14" ht="17.25" customHeight="1" x14ac:dyDescent="0.25">
      <c r="A22" s="25" t="s">
        <v>43</v>
      </c>
      <c r="B22" s="26"/>
      <c r="C22" s="27" t="s">
        <v>44</v>
      </c>
      <c r="D22" s="28" t="s">
        <v>35</v>
      </c>
      <c r="E22" s="29"/>
      <c r="F22" s="30"/>
      <c r="G22" s="31"/>
      <c r="H22" s="32">
        <v>0.2</v>
      </c>
      <c r="I22" s="33"/>
      <c r="J22" s="34"/>
      <c r="K22" s="35"/>
      <c r="L22" s="35"/>
      <c r="M22" s="36">
        <f t="shared" ref="M22:M23" si="1">IF(ISNUMBER($K22),IF(ISNUMBER($G22),ROUND($K22*$G22,2),ROUND($K22*$F22,2)),IF(ISNUMBER($G22),ROUND($I22*$G22,2),ROUND($I22*$F22,2)))</f>
        <v>0</v>
      </c>
      <c r="N22" s="19"/>
    </row>
    <row r="23" spans="1:14" ht="17.25" customHeight="1" x14ac:dyDescent="0.25">
      <c r="A23" s="25" t="s">
        <v>45</v>
      </c>
      <c r="B23" s="26"/>
      <c r="C23" s="27" t="s">
        <v>46</v>
      </c>
      <c r="D23" s="28" t="s">
        <v>47</v>
      </c>
      <c r="E23" s="29"/>
      <c r="F23" s="30"/>
      <c r="G23" s="31"/>
      <c r="H23" s="32">
        <v>0.2</v>
      </c>
      <c r="I23" s="33"/>
      <c r="J23" s="34"/>
      <c r="K23" s="35"/>
      <c r="L23" s="35"/>
      <c r="M23" s="36">
        <f t="shared" si="1"/>
        <v>0</v>
      </c>
      <c r="N23" s="19"/>
    </row>
    <row r="24" spans="1:14" ht="15" customHeight="1" x14ac:dyDescent="0.15">
      <c r="A24" s="65" t="s">
        <v>48</v>
      </c>
      <c r="B24" s="66"/>
      <c r="C24" s="66"/>
      <c r="D24" s="66"/>
      <c r="E24" s="66"/>
      <c r="F24" s="66"/>
      <c r="G24" s="66"/>
      <c r="H24" s="66"/>
      <c r="I24" s="66"/>
      <c r="M24" s="37">
        <f>SUM(M$22:M$23)</f>
        <v>0</v>
      </c>
      <c r="N24" s="38"/>
    </row>
    <row r="25" spans="1:14" ht="31.5" customHeight="1" x14ac:dyDescent="0.2">
      <c r="A25" s="23" t="s">
        <v>49</v>
      </c>
      <c r="B25" s="21"/>
      <c r="C25" s="24" t="s">
        <v>50</v>
      </c>
      <c r="D25" s="14"/>
      <c r="E25" s="15"/>
      <c r="F25" s="14"/>
      <c r="G25" s="16"/>
      <c r="H25" s="17"/>
      <c r="I25" s="16"/>
      <c r="J25" s="15"/>
      <c r="K25" s="15"/>
      <c r="L25" s="15"/>
      <c r="M25" s="18"/>
      <c r="N25" s="19"/>
    </row>
    <row r="26" spans="1:14" ht="17.25" customHeight="1" x14ac:dyDescent="0.25">
      <c r="A26" s="25" t="s">
        <v>51</v>
      </c>
      <c r="B26" s="26"/>
      <c r="C26" s="27" t="s">
        <v>52</v>
      </c>
      <c r="D26" s="14"/>
      <c r="E26" s="15"/>
      <c r="F26" s="14"/>
      <c r="G26" s="16"/>
      <c r="H26" s="17"/>
      <c r="I26" s="16"/>
      <c r="J26" s="15"/>
      <c r="K26" s="15"/>
      <c r="L26" s="15"/>
      <c r="M26" s="18"/>
      <c r="N26" s="19"/>
    </row>
    <row r="27" spans="1:14" ht="16.5" customHeight="1" x14ac:dyDescent="0.2">
      <c r="A27" s="39" t="s">
        <v>53</v>
      </c>
      <c r="B27" s="21"/>
      <c r="C27" s="40" t="s">
        <v>54</v>
      </c>
      <c r="D27" s="28" t="s">
        <v>55</v>
      </c>
      <c r="E27" s="41"/>
      <c r="F27" s="42"/>
      <c r="G27" s="43"/>
      <c r="H27" s="32">
        <v>0.2</v>
      </c>
      <c r="I27" s="33"/>
      <c r="J27" s="34"/>
      <c r="K27" s="35"/>
      <c r="L27" s="35"/>
      <c r="M27" s="36">
        <f t="shared" ref="M27:M30" si="2">IF(ISNUMBER($K27),IF(ISNUMBER($G27),ROUND($K27*$G27,2),ROUND($K27*$F27,2)),IF(ISNUMBER($G27),ROUND($I27*$G27,2),ROUND($I27*$F27,2)))</f>
        <v>0</v>
      </c>
      <c r="N27" s="19"/>
    </row>
    <row r="28" spans="1:14" ht="16.5" customHeight="1" x14ac:dyDescent="0.2">
      <c r="A28" s="39" t="s">
        <v>56</v>
      </c>
      <c r="B28" s="21"/>
      <c r="C28" s="40" t="s">
        <v>57</v>
      </c>
      <c r="D28" s="28" t="s">
        <v>55</v>
      </c>
      <c r="E28" s="41"/>
      <c r="F28" s="42"/>
      <c r="G28" s="43"/>
      <c r="H28" s="32">
        <v>0.2</v>
      </c>
      <c r="I28" s="33"/>
      <c r="J28" s="34"/>
      <c r="K28" s="35"/>
      <c r="L28" s="35"/>
      <c r="M28" s="36">
        <f t="shared" si="2"/>
        <v>0</v>
      </c>
      <c r="N28" s="19"/>
    </row>
    <row r="29" spans="1:14" ht="16.5" customHeight="1" x14ac:dyDescent="0.2">
      <c r="A29" s="39" t="s">
        <v>58</v>
      </c>
      <c r="B29" s="21"/>
      <c r="C29" s="40" t="s">
        <v>59</v>
      </c>
      <c r="D29" s="28" t="s">
        <v>55</v>
      </c>
      <c r="E29" s="41"/>
      <c r="F29" s="42"/>
      <c r="G29" s="43"/>
      <c r="H29" s="32">
        <v>0.2</v>
      </c>
      <c r="I29" s="33"/>
      <c r="J29" s="34"/>
      <c r="K29" s="35"/>
      <c r="L29" s="35"/>
      <c r="M29" s="36">
        <f t="shared" si="2"/>
        <v>0</v>
      </c>
      <c r="N29" s="19"/>
    </row>
    <row r="30" spans="1:14" ht="16.5" customHeight="1" x14ac:dyDescent="0.2">
      <c r="A30" s="39" t="s">
        <v>60</v>
      </c>
      <c r="B30" s="21"/>
      <c r="C30" s="40" t="s">
        <v>61</v>
      </c>
      <c r="D30" s="28" t="s">
        <v>55</v>
      </c>
      <c r="E30" s="41"/>
      <c r="F30" s="42"/>
      <c r="G30" s="43"/>
      <c r="H30" s="32">
        <v>0.2</v>
      </c>
      <c r="I30" s="33"/>
      <c r="J30" s="34"/>
      <c r="K30" s="35"/>
      <c r="L30" s="35"/>
      <c r="M30" s="36">
        <f t="shared" si="2"/>
        <v>0</v>
      </c>
      <c r="N30" s="19"/>
    </row>
    <row r="31" spans="1:14" ht="15" customHeight="1" x14ac:dyDescent="0.15">
      <c r="A31" s="67" t="s">
        <v>62</v>
      </c>
      <c r="B31" s="68"/>
      <c r="C31" s="68"/>
      <c r="D31" s="68"/>
      <c r="E31" s="68"/>
      <c r="F31" s="68"/>
      <c r="G31" s="68"/>
      <c r="H31" s="68"/>
      <c r="I31" s="68"/>
      <c r="M31" s="44">
        <f>SUM(M$27:M$30)</f>
        <v>0</v>
      </c>
      <c r="N31" s="45"/>
    </row>
    <row r="32" spans="1:14" ht="17.25" customHeight="1" x14ac:dyDescent="0.25">
      <c r="A32" s="25" t="s">
        <v>63</v>
      </c>
      <c r="B32" s="26"/>
      <c r="C32" s="27" t="s">
        <v>64</v>
      </c>
      <c r="D32" s="14"/>
      <c r="E32" s="15"/>
      <c r="F32" s="14"/>
      <c r="G32" s="16"/>
      <c r="H32" s="17"/>
      <c r="I32" s="16"/>
      <c r="J32" s="15"/>
      <c r="K32" s="15"/>
      <c r="L32" s="15"/>
      <c r="M32" s="18"/>
      <c r="N32" s="19"/>
    </row>
    <row r="33" spans="1:14" ht="16.5" customHeight="1" x14ac:dyDescent="0.2">
      <c r="A33" s="39" t="s">
        <v>65</v>
      </c>
      <c r="B33" s="21"/>
      <c r="C33" s="40" t="s">
        <v>54</v>
      </c>
      <c r="D33" s="28" t="s">
        <v>55</v>
      </c>
      <c r="E33" s="41"/>
      <c r="F33" s="42"/>
      <c r="G33" s="43"/>
      <c r="H33" s="32">
        <v>0.2</v>
      </c>
      <c r="I33" s="33"/>
      <c r="J33" s="34"/>
      <c r="K33" s="35"/>
      <c r="L33" s="35"/>
      <c r="M33" s="36">
        <f t="shared" ref="M33:M36" si="3">IF(ISNUMBER($K33),IF(ISNUMBER($G33),ROUND($K33*$G33,2),ROUND($K33*$F33,2)),IF(ISNUMBER($G33),ROUND($I33*$G33,2),ROUND($I33*$F33,2)))</f>
        <v>0</v>
      </c>
      <c r="N33" s="19"/>
    </row>
    <row r="34" spans="1:14" ht="16.5" customHeight="1" x14ac:dyDescent="0.2">
      <c r="A34" s="39" t="s">
        <v>66</v>
      </c>
      <c r="B34" s="21"/>
      <c r="C34" s="40" t="s">
        <v>57</v>
      </c>
      <c r="D34" s="28" t="s">
        <v>55</v>
      </c>
      <c r="E34" s="41"/>
      <c r="F34" s="42"/>
      <c r="G34" s="43"/>
      <c r="H34" s="32">
        <v>0.2</v>
      </c>
      <c r="I34" s="33"/>
      <c r="J34" s="34"/>
      <c r="K34" s="35"/>
      <c r="L34" s="35"/>
      <c r="M34" s="36">
        <f t="shared" si="3"/>
        <v>0</v>
      </c>
      <c r="N34" s="19"/>
    </row>
    <row r="35" spans="1:14" ht="16.5" customHeight="1" x14ac:dyDescent="0.2">
      <c r="A35" s="39" t="s">
        <v>67</v>
      </c>
      <c r="B35" s="21"/>
      <c r="C35" s="40" t="s">
        <v>59</v>
      </c>
      <c r="D35" s="28" t="s">
        <v>55</v>
      </c>
      <c r="E35" s="41"/>
      <c r="F35" s="42"/>
      <c r="G35" s="43"/>
      <c r="H35" s="32">
        <v>0.2</v>
      </c>
      <c r="I35" s="33"/>
      <c r="J35" s="34"/>
      <c r="K35" s="35"/>
      <c r="L35" s="35"/>
      <c r="M35" s="36">
        <f t="shared" si="3"/>
        <v>0</v>
      </c>
      <c r="N35" s="19"/>
    </row>
    <row r="36" spans="1:14" ht="16.5" customHeight="1" x14ac:dyDescent="0.2">
      <c r="A36" s="39" t="s">
        <v>68</v>
      </c>
      <c r="B36" s="21"/>
      <c r="C36" s="40" t="s">
        <v>61</v>
      </c>
      <c r="D36" s="28" t="s">
        <v>55</v>
      </c>
      <c r="E36" s="41"/>
      <c r="F36" s="42"/>
      <c r="G36" s="43"/>
      <c r="H36" s="32">
        <v>0.2</v>
      </c>
      <c r="I36" s="33"/>
      <c r="J36" s="34"/>
      <c r="K36" s="35"/>
      <c r="L36" s="35"/>
      <c r="M36" s="36">
        <f t="shared" si="3"/>
        <v>0</v>
      </c>
      <c r="N36" s="19"/>
    </row>
    <row r="37" spans="1:14" ht="15" customHeight="1" x14ac:dyDescent="0.15">
      <c r="A37" s="67" t="s">
        <v>69</v>
      </c>
      <c r="B37" s="68"/>
      <c r="C37" s="68"/>
      <c r="D37" s="68"/>
      <c r="E37" s="68"/>
      <c r="F37" s="68"/>
      <c r="G37" s="68"/>
      <c r="H37" s="68"/>
      <c r="I37" s="68"/>
      <c r="M37" s="44">
        <f>SUM(M$33:M$36)</f>
        <v>0</v>
      </c>
      <c r="N37" s="45"/>
    </row>
    <row r="38" spans="1:14" ht="30.75" customHeight="1" x14ac:dyDescent="0.25">
      <c r="A38" s="25" t="s">
        <v>70</v>
      </c>
      <c r="B38" s="26"/>
      <c r="C38" s="27" t="s">
        <v>71</v>
      </c>
      <c r="D38" s="28" t="s">
        <v>55</v>
      </c>
      <c r="E38" s="41"/>
      <c r="F38" s="42"/>
      <c r="G38" s="43"/>
      <c r="H38" s="32">
        <v>0.2</v>
      </c>
      <c r="I38" s="33"/>
      <c r="J38" s="34"/>
      <c r="K38" s="35"/>
      <c r="L38" s="35"/>
      <c r="M38" s="36">
        <f t="shared" ref="M38:M39" si="4">IF(ISNUMBER($K38),IF(ISNUMBER($G38),ROUND($K38*$G38,2),ROUND($K38*$F38,2)),IF(ISNUMBER($G38),ROUND($I38*$G38,2),ROUND($I38*$F38,2)))</f>
        <v>0</v>
      </c>
      <c r="N38" s="19"/>
    </row>
    <row r="39" spans="1:14" ht="17.25" customHeight="1" x14ac:dyDescent="0.25">
      <c r="A39" s="25" t="s">
        <v>72</v>
      </c>
      <c r="B39" s="26"/>
      <c r="C39" s="27" t="s">
        <v>73</v>
      </c>
      <c r="D39" s="28" t="s">
        <v>20</v>
      </c>
      <c r="E39" s="29"/>
      <c r="F39" s="30"/>
      <c r="G39" s="31"/>
      <c r="H39" s="32">
        <v>0.2</v>
      </c>
      <c r="I39" s="33"/>
      <c r="J39" s="34"/>
      <c r="K39" s="35"/>
      <c r="L39" s="35"/>
      <c r="M39" s="36">
        <f t="shared" si="4"/>
        <v>0</v>
      </c>
      <c r="N39" s="19"/>
    </row>
    <row r="40" spans="1:14" ht="15" customHeight="1" x14ac:dyDescent="0.15">
      <c r="A40" s="65" t="s">
        <v>74</v>
      </c>
      <c r="B40" s="66"/>
      <c r="C40" s="66"/>
      <c r="D40" s="66"/>
      <c r="E40" s="66"/>
      <c r="F40" s="66"/>
      <c r="G40" s="66"/>
      <c r="H40" s="66"/>
      <c r="I40" s="66"/>
      <c r="M40" s="37">
        <f>SUM(M$27:M$30)+SUM(M$33:M$36)+SUM(M$38:M$39)</f>
        <v>0</v>
      </c>
      <c r="N40" s="38"/>
    </row>
    <row r="41" spans="1:14" ht="31.5" customHeight="1" x14ac:dyDescent="0.2">
      <c r="A41" s="23" t="s">
        <v>75</v>
      </c>
      <c r="B41" s="21"/>
      <c r="C41" s="24" t="s">
        <v>76</v>
      </c>
      <c r="D41" s="14"/>
      <c r="E41" s="15"/>
      <c r="F41" s="14"/>
      <c r="G41" s="16"/>
      <c r="H41" s="17"/>
      <c r="I41" s="16"/>
      <c r="J41" s="15"/>
      <c r="K41" s="15"/>
      <c r="L41" s="15"/>
      <c r="M41" s="18"/>
      <c r="N41" s="19"/>
    </row>
    <row r="42" spans="1:14" ht="30.75" customHeight="1" x14ac:dyDescent="0.25">
      <c r="A42" s="25" t="s">
        <v>77</v>
      </c>
      <c r="B42" s="26"/>
      <c r="C42" s="27" t="s">
        <v>78</v>
      </c>
      <c r="D42" s="28" t="s">
        <v>20</v>
      </c>
      <c r="E42" s="29"/>
      <c r="F42" s="30"/>
      <c r="G42" s="31"/>
      <c r="H42" s="32">
        <v>0.2</v>
      </c>
      <c r="I42" s="33"/>
      <c r="J42" s="34"/>
      <c r="K42" s="35"/>
      <c r="L42" s="35"/>
      <c r="M42" s="36">
        <f t="shared" ref="M42:M47" si="5">IF(ISNUMBER($K42),IF(ISNUMBER($G42),ROUND($K42*$G42,2),ROUND($K42*$F42,2)),IF(ISNUMBER($G42),ROUND($I42*$G42,2),ROUND($I42*$F42,2)))</f>
        <v>0</v>
      </c>
      <c r="N42" s="19"/>
    </row>
    <row r="43" spans="1:14" ht="17.25" customHeight="1" x14ac:dyDescent="0.25">
      <c r="A43" s="25" t="s">
        <v>79</v>
      </c>
      <c r="B43" s="26"/>
      <c r="C43" s="27" t="s">
        <v>80</v>
      </c>
      <c r="D43" s="28" t="s">
        <v>20</v>
      </c>
      <c r="E43" s="29"/>
      <c r="F43" s="30"/>
      <c r="G43" s="31"/>
      <c r="H43" s="32">
        <v>0.2</v>
      </c>
      <c r="I43" s="33"/>
      <c r="J43" s="34"/>
      <c r="K43" s="35"/>
      <c r="L43" s="35"/>
      <c r="M43" s="36">
        <f t="shared" si="5"/>
        <v>0</v>
      </c>
      <c r="N43" s="19"/>
    </row>
    <row r="44" spans="1:14" ht="17.25" customHeight="1" x14ac:dyDescent="0.25">
      <c r="A44" s="25" t="s">
        <v>81</v>
      </c>
      <c r="B44" s="26"/>
      <c r="C44" s="27" t="s">
        <v>82</v>
      </c>
      <c r="D44" s="28" t="s">
        <v>20</v>
      </c>
      <c r="E44" s="29"/>
      <c r="F44" s="30"/>
      <c r="G44" s="31"/>
      <c r="H44" s="32">
        <v>0.2</v>
      </c>
      <c r="I44" s="33"/>
      <c r="J44" s="34"/>
      <c r="K44" s="35"/>
      <c r="L44" s="35"/>
      <c r="M44" s="36">
        <f t="shared" si="5"/>
        <v>0</v>
      </c>
      <c r="N44" s="19"/>
    </row>
    <row r="45" spans="1:14" ht="17.25" customHeight="1" x14ac:dyDescent="0.25">
      <c r="A45" s="25" t="s">
        <v>83</v>
      </c>
      <c r="B45" s="26"/>
      <c r="C45" s="27" t="s">
        <v>84</v>
      </c>
      <c r="D45" s="28" t="s">
        <v>20</v>
      </c>
      <c r="E45" s="29"/>
      <c r="F45" s="30"/>
      <c r="G45" s="31"/>
      <c r="H45" s="32">
        <v>0.2</v>
      </c>
      <c r="I45" s="33"/>
      <c r="J45" s="34"/>
      <c r="K45" s="35"/>
      <c r="L45" s="35"/>
      <c r="M45" s="36">
        <f t="shared" si="5"/>
        <v>0</v>
      </c>
      <c r="N45" s="19"/>
    </row>
    <row r="46" spans="1:14" ht="17.25" customHeight="1" x14ac:dyDescent="0.25">
      <c r="A46" s="25" t="s">
        <v>85</v>
      </c>
      <c r="B46" s="26"/>
      <c r="C46" s="27" t="s">
        <v>86</v>
      </c>
      <c r="D46" s="28" t="s">
        <v>20</v>
      </c>
      <c r="E46" s="29"/>
      <c r="F46" s="30"/>
      <c r="G46" s="31"/>
      <c r="H46" s="32">
        <v>0.2</v>
      </c>
      <c r="I46" s="33"/>
      <c r="J46" s="34"/>
      <c r="K46" s="35"/>
      <c r="L46" s="35"/>
      <c r="M46" s="36">
        <f t="shared" si="5"/>
        <v>0</v>
      </c>
      <c r="N46" s="19"/>
    </row>
    <row r="47" spans="1:14" ht="17.25" customHeight="1" x14ac:dyDescent="0.25">
      <c r="A47" s="25" t="s">
        <v>87</v>
      </c>
      <c r="B47" s="26"/>
      <c r="C47" s="27" t="s">
        <v>88</v>
      </c>
      <c r="D47" s="28" t="s">
        <v>20</v>
      </c>
      <c r="E47" s="29"/>
      <c r="F47" s="30"/>
      <c r="G47" s="31"/>
      <c r="H47" s="32">
        <v>0.2</v>
      </c>
      <c r="I47" s="33"/>
      <c r="J47" s="34"/>
      <c r="K47" s="35"/>
      <c r="L47" s="35"/>
      <c r="M47" s="36">
        <f t="shared" si="5"/>
        <v>0</v>
      </c>
      <c r="N47" s="19"/>
    </row>
    <row r="48" spans="1:14" ht="15" customHeight="1" x14ac:dyDescent="0.15">
      <c r="A48" s="65" t="s">
        <v>89</v>
      </c>
      <c r="B48" s="66"/>
      <c r="C48" s="66"/>
      <c r="D48" s="66"/>
      <c r="E48" s="66"/>
      <c r="F48" s="66"/>
      <c r="G48" s="66"/>
      <c r="H48" s="66"/>
      <c r="I48" s="66"/>
      <c r="M48" s="37">
        <f>SUM(M$42:M$47)</f>
        <v>0</v>
      </c>
      <c r="N48" s="38"/>
    </row>
    <row r="49" spans="1:14" ht="31.5" customHeight="1" x14ac:dyDescent="0.2">
      <c r="A49" s="23" t="s">
        <v>90</v>
      </c>
      <c r="B49" s="21"/>
      <c r="C49" s="24" t="s">
        <v>91</v>
      </c>
      <c r="D49" s="14"/>
      <c r="E49" s="15"/>
      <c r="F49" s="14"/>
      <c r="G49" s="16"/>
      <c r="H49" s="17"/>
      <c r="I49" s="16"/>
      <c r="J49" s="15"/>
      <c r="K49" s="15"/>
      <c r="L49" s="15"/>
      <c r="M49" s="18"/>
      <c r="N49" s="19"/>
    </row>
    <row r="50" spans="1:14" ht="17.25" customHeight="1" x14ac:dyDescent="0.25">
      <c r="A50" s="25" t="s">
        <v>92</v>
      </c>
      <c r="B50" s="26"/>
      <c r="C50" s="27" t="s">
        <v>93</v>
      </c>
      <c r="D50" s="14"/>
      <c r="E50" s="15"/>
      <c r="F50" s="14"/>
      <c r="G50" s="16"/>
      <c r="H50" s="17"/>
      <c r="I50" s="16"/>
      <c r="J50" s="15"/>
      <c r="K50" s="15"/>
      <c r="L50" s="15"/>
      <c r="M50" s="18"/>
      <c r="N50" s="19"/>
    </row>
    <row r="51" spans="1:14" ht="16.5" customHeight="1" x14ac:dyDescent="0.2">
      <c r="A51" s="39" t="s">
        <v>94</v>
      </c>
      <c r="B51" s="21"/>
      <c r="C51" s="40" t="s">
        <v>95</v>
      </c>
      <c r="D51" s="14"/>
      <c r="E51" s="15"/>
      <c r="F51" s="14"/>
      <c r="G51" s="16"/>
      <c r="H51" s="17"/>
      <c r="I51" s="16"/>
      <c r="J51" s="15"/>
      <c r="K51" s="15"/>
      <c r="L51" s="15"/>
      <c r="M51" s="18"/>
      <c r="N51" s="19"/>
    </row>
    <row r="52" spans="1:14" ht="16.5" customHeight="1" x14ac:dyDescent="0.2">
      <c r="A52" s="39" t="s">
        <v>96</v>
      </c>
      <c r="B52" s="21"/>
      <c r="C52" s="46" t="s">
        <v>97</v>
      </c>
      <c r="D52" s="28" t="s">
        <v>47</v>
      </c>
      <c r="E52" s="29"/>
      <c r="F52" s="30"/>
      <c r="G52" s="31"/>
      <c r="H52" s="32">
        <v>0.2</v>
      </c>
      <c r="I52" s="33"/>
      <c r="J52" s="34"/>
      <c r="K52" s="35"/>
      <c r="L52" s="35"/>
      <c r="M52" s="36">
        <f>IF(ISNUMBER($K52),IF(ISNUMBER($G52),ROUND($K52*$G52,2),ROUND($K52*$F52,2)),IF(ISNUMBER($G52),ROUND($I52*$G52,2),ROUND($I52*$F52,2)))</f>
        <v>0</v>
      </c>
      <c r="N52" s="19"/>
    </row>
    <row r="53" spans="1:14" ht="16.5" customHeight="1" x14ac:dyDescent="0.2">
      <c r="A53" s="39" t="s">
        <v>98</v>
      </c>
      <c r="B53" s="21"/>
      <c r="C53" s="40" t="s">
        <v>99</v>
      </c>
      <c r="D53" s="14"/>
      <c r="E53" s="15"/>
      <c r="F53" s="14"/>
      <c r="G53" s="16"/>
      <c r="H53" s="17"/>
      <c r="I53" s="16"/>
      <c r="J53" s="15"/>
      <c r="K53" s="15"/>
      <c r="L53" s="15"/>
      <c r="M53" s="18"/>
      <c r="N53" s="19"/>
    </row>
    <row r="54" spans="1:14" ht="16.5" customHeight="1" x14ac:dyDescent="0.2">
      <c r="A54" s="39" t="s">
        <v>100</v>
      </c>
      <c r="B54" s="21"/>
      <c r="C54" s="46" t="s">
        <v>101</v>
      </c>
      <c r="D54" s="28" t="s">
        <v>47</v>
      </c>
      <c r="E54" s="29"/>
      <c r="F54" s="30"/>
      <c r="G54" s="31"/>
      <c r="H54" s="32">
        <v>0.2</v>
      </c>
      <c r="I54" s="33"/>
      <c r="J54" s="34"/>
      <c r="K54" s="35"/>
      <c r="L54" s="35"/>
      <c r="M54" s="36">
        <f t="shared" ref="M54:M58" si="6">IF(ISNUMBER($K54),IF(ISNUMBER($G54),ROUND($K54*$G54,2),ROUND($K54*$F54,2)),IF(ISNUMBER($G54),ROUND($I54*$G54,2),ROUND($I54*$F54,2)))</f>
        <v>0</v>
      </c>
      <c r="N54" s="19"/>
    </row>
    <row r="55" spans="1:14" ht="16.5" customHeight="1" x14ac:dyDescent="0.2">
      <c r="A55" s="39" t="s">
        <v>102</v>
      </c>
      <c r="B55" s="21"/>
      <c r="C55" s="46" t="s">
        <v>103</v>
      </c>
      <c r="D55" s="28" t="s">
        <v>47</v>
      </c>
      <c r="E55" s="29"/>
      <c r="F55" s="30"/>
      <c r="G55" s="31"/>
      <c r="H55" s="32">
        <v>0.2</v>
      </c>
      <c r="I55" s="33"/>
      <c r="J55" s="34"/>
      <c r="K55" s="35"/>
      <c r="L55" s="35"/>
      <c r="M55" s="36">
        <f t="shared" si="6"/>
        <v>0</v>
      </c>
      <c r="N55" s="19"/>
    </row>
    <row r="56" spans="1:14" ht="16.5" customHeight="1" x14ac:dyDescent="0.2">
      <c r="A56" s="39" t="s">
        <v>104</v>
      </c>
      <c r="B56" s="21"/>
      <c r="C56" s="46" t="s">
        <v>105</v>
      </c>
      <c r="D56" s="28" t="s">
        <v>47</v>
      </c>
      <c r="E56" s="29"/>
      <c r="F56" s="30"/>
      <c r="G56" s="31"/>
      <c r="H56" s="32">
        <v>0.2</v>
      </c>
      <c r="I56" s="33"/>
      <c r="J56" s="34"/>
      <c r="K56" s="35"/>
      <c r="L56" s="35"/>
      <c r="M56" s="36">
        <f t="shared" si="6"/>
        <v>0</v>
      </c>
      <c r="N56" s="19"/>
    </row>
    <row r="57" spans="1:14" ht="16.5" customHeight="1" x14ac:dyDescent="0.2">
      <c r="A57" s="39" t="s">
        <v>106</v>
      </c>
      <c r="B57" s="21"/>
      <c r="C57" s="46" t="s">
        <v>107</v>
      </c>
      <c r="D57" s="28" t="s">
        <v>47</v>
      </c>
      <c r="E57" s="29"/>
      <c r="F57" s="30"/>
      <c r="G57" s="31"/>
      <c r="H57" s="32">
        <v>0.2</v>
      </c>
      <c r="I57" s="33"/>
      <c r="J57" s="34"/>
      <c r="K57" s="35"/>
      <c r="L57" s="35"/>
      <c r="M57" s="36">
        <f t="shared" si="6"/>
        <v>0</v>
      </c>
      <c r="N57" s="19"/>
    </row>
    <row r="58" spans="1:14" ht="16.5" customHeight="1" x14ac:dyDescent="0.2">
      <c r="A58" s="39" t="s">
        <v>108</v>
      </c>
      <c r="B58" s="21"/>
      <c r="C58" s="46" t="s">
        <v>109</v>
      </c>
      <c r="D58" s="28" t="s">
        <v>47</v>
      </c>
      <c r="E58" s="29"/>
      <c r="F58" s="30"/>
      <c r="G58" s="31"/>
      <c r="H58" s="32">
        <v>0.2</v>
      </c>
      <c r="I58" s="33"/>
      <c r="J58" s="34"/>
      <c r="K58" s="35"/>
      <c r="L58" s="35"/>
      <c r="M58" s="36">
        <f t="shared" si="6"/>
        <v>0</v>
      </c>
      <c r="N58" s="19"/>
    </row>
    <row r="59" spans="1:14" ht="16.5" customHeight="1" x14ac:dyDescent="0.2">
      <c r="A59" s="39" t="s">
        <v>110</v>
      </c>
      <c r="B59" s="21"/>
      <c r="C59" s="40" t="s">
        <v>111</v>
      </c>
      <c r="D59" s="14"/>
      <c r="E59" s="15"/>
      <c r="F59" s="14"/>
      <c r="G59" s="16"/>
      <c r="H59" s="17"/>
      <c r="I59" s="16"/>
      <c r="J59" s="15"/>
      <c r="K59" s="15"/>
      <c r="L59" s="15"/>
      <c r="M59" s="18"/>
      <c r="N59" s="19"/>
    </row>
    <row r="60" spans="1:14" ht="16.5" customHeight="1" x14ac:dyDescent="0.2">
      <c r="A60" s="39" t="s">
        <v>112</v>
      </c>
      <c r="B60" s="21"/>
      <c r="C60" s="46" t="s">
        <v>113</v>
      </c>
      <c r="D60" s="28" t="s">
        <v>20</v>
      </c>
      <c r="E60" s="29"/>
      <c r="F60" s="30"/>
      <c r="G60" s="31"/>
      <c r="H60" s="32">
        <v>0.2</v>
      </c>
      <c r="I60" s="33"/>
      <c r="J60" s="34"/>
      <c r="K60" s="35"/>
      <c r="L60" s="35"/>
      <c r="M60" s="36">
        <f t="shared" ref="M60:M63" si="7">IF(ISNUMBER($K60),IF(ISNUMBER($G60),ROUND($K60*$G60,2),ROUND($K60*$F60,2)),IF(ISNUMBER($G60),ROUND($I60*$G60,2),ROUND($I60*$F60,2)))</f>
        <v>0</v>
      </c>
      <c r="N60" s="19"/>
    </row>
    <row r="61" spans="1:14" ht="16.5" customHeight="1" x14ac:dyDescent="0.2">
      <c r="A61" s="39" t="s">
        <v>114</v>
      </c>
      <c r="B61" s="21"/>
      <c r="C61" s="46" t="s">
        <v>115</v>
      </c>
      <c r="D61" s="28" t="s">
        <v>20</v>
      </c>
      <c r="E61" s="29"/>
      <c r="F61" s="30"/>
      <c r="G61" s="31"/>
      <c r="H61" s="32">
        <v>0.2</v>
      </c>
      <c r="I61" s="33"/>
      <c r="J61" s="34"/>
      <c r="K61" s="35"/>
      <c r="L61" s="35"/>
      <c r="M61" s="36">
        <f t="shared" si="7"/>
        <v>0</v>
      </c>
      <c r="N61" s="19"/>
    </row>
    <row r="62" spans="1:14" ht="16.5" customHeight="1" x14ac:dyDescent="0.2">
      <c r="A62" s="39" t="s">
        <v>116</v>
      </c>
      <c r="B62" s="21"/>
      <c r="C62" s="46" t="s">
        <v>117</v>
      </c>
      <c r="D62" s="28" t="s">
        <v>20</v>
      </c>
      <c r="E62" s="29"/>
      <c r="F62" s="30"/>
      <c r="G62" s="31"/>
      <c r="H62" s="32">
        <v>0.2</v>
      </c>
      <c r="I62" s="33"/>
      <c r="J62" s="34"/>
      <c r="K62" s="35"/>
      <c r="L62" s="35"/>
      <c r="M62" s="36">
        <f t="shared" si="7"/>
        <v>0</v>
      </c>
      <c r="N62" s="19"/>
    </row>
    <row r="63" spans="1:14" ht="16.5" customHeight="1" x14ac:dyDescent="0.2">
      <c r="A63" s="39" t="s">
        <v>118</v>
      </c>
      <c r="B63" s="21"/>
      <c r="C63" s="46" t="s">
        <v>119</v>
      </c>
      <c r="D63" s="28" t="s">
        <v>20</v>
      </c>
      <c r="E63" s="29"/>
      <c r="F63" s="30"/>
      <c r="G63" s="31"/>
      <c r="H63" s="32">
        <v>0.2</v>
      </c>
      <c r="I63" s="33"/>
      <c r="J63" s="34"/>
      <c r="K63" s="35"/>
      <c r="L63" s="35"/>
      <c r="M63" s="36">
        <f t="shared" si="7"/>
        <v>0</v>
      </c>
      <c r="N63" s="19"/>
    </row>
    <row r="64" spans="1:14" ht="15" customHeight="1" x14ac:dyDescent="0.15">
      <c r="A64" s="67" t="s">
        <v>120</v>
      </c>
      <c r="B64" s="68"/>
      <c r="C64" s="68"/>
      <c r="D64" s="68"/>
      <c r="E64" s="68"/>
      <c r="F64" s="68"/>
      <c r="G64" s="68"/>
      <c r="H64" s="68"/>
      <c r="I64" s="68"/>
      <c r="M64" s="44">
        <f>M$52+SUM(M$54:M$58)+SUM(M$60:M$63)</f>
        <v>0</v>
      </c>
      <c r="N64" s="45"/>
    </row>
    <row r="65" spans="1:14" ht="17.25" customHeight="1" x14ac:dyDescent="0.25">
      <c r="A65" s="25" t="s">
        <v>121</v>
      </c>
      <c r="B65" s="26"/>
      <c r="C65" s="27" t="s">
        <v>122</v>
      </c>
      <c r="D65" s="14"/>
      <c r="E65" s="15"/>
      <c r="F65" s="14"/>
      <c r="G65" s="16"/>
      <c r="H65" s="17"/>
      <c r="I65" s="16"/>
      <c r="J65" s="15"/>
      <c r="K65" s="15"/>
      <c r="L65" s="15"/>
      <c r="M65" s="18"/>
      <c r="N65" s="19"/>
    </row>
    <row r="66" spans="1:14" ht="16.5" customHeight="1" x14ac:dyDescent="0.2">
      <c r="A66" s="39" t="s">
        <v>123</v>
      </c>
      <c r="B66" s="21"/>
      <c r="C66" s="40" t="s">
        <v>124</v>
      </c>
      <c r="D66" s="28" t="s">
        <v>47</v>
      </c>
      <c r="E66" s="29"/>
      <c r="F66" s="30"/>
      <c r="G66" s="31"/>
      <c r="H66" s="32">
        <v>0.2</v>
      </c>
      <c r="I66" s="33"/>
      <c r="J66" s="34"/>
      <c r="K66" s="35"/>
      <c r="L66" s="35"/>
      <c r="M66" s="36">
        <f t="shared" ref="M66:M67" si="8">IF(ISNUMBER($K66),IF(ISNUMBER($G66),ROUND($K66*$G66,2),ROUND($K66*$F66,2)),IF(ISNUMBER($G66),ROUND($I66*$G66,2),ROUND($I66*$F66,2)))</f>
        <v>0</v>
      </c>
      <c r="N66" s="19"/>
    </row>
    <row r="67" spans="1:14" ht="16.5" customHeight="1" x14ac:dyDescent="0.2">
      <c r="A67" s="39" t="s">
        <v>125</v>
      </c>
      <c r="B67" s="21"/>
      <c r="C67" s="40" t="s">
        <v>126</v>
      </c>
      <c r="D67" s="28" t="s">
        <v>47</v>
      </c>
      <c r="E67" s="29"/>
      <c r="F67" s="30"/>
      <c r="G67" s="31"/>
      <c r="H67" s="32">
        <v>0.2</v>
      </c>
      <c r="I67" s="33"/>
      <c r="J67" s="34"/>
      <c r="K67" s="35"/>
      <c r="L67" s="35"/>
      <c r="M67" s="36">
        <f t="shared" si="8"/>
        <v>0</v>
      </c>
      <c r="N67" s="19"/>
    </row>
    <row r="68" spans="1:14" ht="15" customHeight="1" x14ac:dyDescent="0.15">
      <c r="A68" s="67" t="s">
        <v>127</v>
      </c>
      <c r="B68" s="68"/>
      <c r="C68" s="68"/>
      <c r="D68" s="68"/>
      <c r="E68" s="68"/>
      <c r="F68" s="68"/>
      <c r="G68" s="68"/>
      <c r="H68" s="68"/>
      <c r="I68" s="68"/>
      <c r="M68" s="44">
        <f>SUM(M$66:M$67)</f>
        <v>0</v>
      </c>
      <c r="N68" s="45"/>
    </row>
    <row r="69" spans="1:14" ht="17.25" customHeight="1" x14ac:dyDescent="0.25">
      <c r="A69" s="25" t="s">
        <v>128</v>
      </c>
      <c r="B69" s="26"/>
      <c r="C69" s="27" t="s">
        <v>129</v>
      </c>
      <c r="D69" s="14"/>
      <c r="E69" s="15"/>
      <c r="F69" s="14"/>
      <c r="G69" s="16"/>
      <c r="H69" s="17"/>
      <c r="I69" s="16"/>
      <c r="J69" s="15"/>
      <c r="K69" s="15"/>
      <c r="L69" s="15"/>
      <c r="M69" s="18"/>
      <c r="N69" s="19"/>
    </row>
    <row r="70" spans="1:14" ht="16.5" customHeight="1" x14ac:dyDescent="0.2">
      <c r="A70" s="39" t="s">
        <v>130</v>
      </c>
      <c r="B70" s="21"/>
      <c r="C70" s="40" t="s">
        <v>131</v>
      </c>
      <c r="D70" s="28" t="s">
        <v>55</v>
      </c>
      <c r="E70" s="41"/>
      <c r="F70" s="42"/>
      <c r="G70" s="43"/>
      <c r="H70" s="32">
        <v>0.2</v>
      </c>
      <c r="I70" s="33"/>
      <c r="J70" s="34"/>
      <c r="K70" s="35"/>
      <c r="L70" s="35"/>
      <c r="M70" s="36">
        <f>IF(ISNUMBER($K70),IF(ISNUMBER($G70),ROUND($K70*$G70,2),ROUND($K70*$F70,2)),IF(ISNUMBER($G70),ROUND($I70*$G70,2),ROUND($I70*$F70,2)))</f>
        <v>0</v>
      </c>
      <c r="N70" s="19"/>
    </row>
    <row r="71" spans="1:14" ht="15" customHeight="1" x14ac:dyDescent="0.15">
      <c r="A71" s="67" t="s">
        <v>132</v>
      </c>
      <c r="B71" s="68"/>
      <c r="C71" s="68"/>
      <c r="D71" s="68"/>
      <c r="E71" s="68"/>
      <c r="F71" s="68"/>
      <c r="G71" s="68"/>
      <c r="H71" s="68"/>
      <c r="I71" s="68"/>
      <c r="M71" s="44">
        <f>M$70</f>
        <v>0</v>
      </c>
      <c r="N71" s="45"/>
    </row>
    <row r="72" spans="1:14" ht="17.25" customHeight="1" x14ac:dyDescent="0.25">
      <c r="A72" s="25" t="s">
        <v>133</v>
      </c>
      <c r="B72" s="26"/>
      <c r="C72" s="27" t="s">
        <v>134</v>
      </c>
      <c r="D72" s="14"/>
      <c r="E72" s="15"/>
      <c r="F72" s="14"/>
      <c r="G72" s="16"/>
      <c r="H72" s="17"/>
      <c r="I72" s="16"/>
      <c r="J72" s="15"/>
      <c r="K72" s="15"/>
      <c r="L72" s="15"/>
      <c r="M72" s="18"/>
      <c r="N72" s="19"/>
    </row>
    <row r="73" spans="1:14" ht="16.5" customHeight="1" x14ac:dyDescent="0.2">
      <c r="A73" s="39" t="s">
        <v>135</v>
      </c>
      <c r="B73" s="21"/>
      <c r="C73" s="40" t="s">
        <v>136</v>
      </c>
      <c r="D73" s="28" t="s">
        <v>55</v>
      </c>
      <c r="E73" s="41"/>
      <c r="F73" s="42"/>
      <c r="G73" s="43"/>
      <c r="H73" s="32">
        <v>0.2</v>
      </c>
      <c r="I73" s="33"/>
      <c r="J73" s="34"/>
      <c r="K73" s="35"/>
      <c r="L73" s="35"/>
      <c r="M73" s="36">
        <f>IF(ISNUMBER($K73),IF(ISNUMBER($G73),ROUND($K73*$G73,2),ROUND($K73*$F73,2)),IF(ISNUMBER($G73),ROUND($I73*$G73,2),ROUND($I73*$F73,2)))</f>
        <v>0</v>
      </c>
      <c r="N73" s="19"/>
    </row>
    <row r="74" spans="1:14" ht="15" customHeight="1" x14ac:dyDescent="0.15">
      <c r="A74" s="67" t="s">
        <v>137</v>
      </c>
      <c r="B74" s="68"/>
      <c r="C74" s="68"/>
      <c r="D74" s="68"/>
      <c r="E74" s="68"/>
      <c r="F74" s="68"/>
      <c r="G74" s="68"/>
      <c r="H74" s="68"/>
      <c r="I74" s="68"/>
      <c r="M74" s="44">
        <f>M$73</f>
        <v>0</v>
      </c>
      <c r="N74" s="45"/>
    </row>
    <row r="75" spans="1:14" ht="15" customHeight="1" x14ac:dyDescent="0.15">
      <c r="A75" s="65" t="s">
        <v>138</v>
      </c>
      <c r="B75" s="66"/>
      <c r="C75" s="66"/>
      <c r="D75" s="66"/>
      <c r="E75" s="66"/>
      <c r="F75" s="66"/>
      <c r="G75" s="66"/>
      <c r="H75" s="66"/>
      <c r="I75" s="66"/>
      <c r="M75" s="37">
        <f>M$52+SUM(M$54:M$58)+SUM(M$60:M$63)+SUM(M$66:M$67)+M$70+M$73</f>
        <v>0</v>
      </c>
      <c r="N75" s="38"/>
    </row>
    <row r="76" spans="1:14" ht="31.5" customHeight="1" x14ac:dyDescent="0.2">
      <c r="A76" s="23" t="s">
        <v>139</v>
      </c>
      <c r="B76" s="21"/>
      <c r="C76" s="24" t="s">
        <v>140</v>
      </c>
      <c r="D76" s="14"/>
      <c r="E76" s="15"/>
      <c r="F76" s="14"/>
      <c r="G76" s="16"/>
      <c r="H76" s="17"/>
      <c r="I76" s="16"/>
      <c r="J76" s="15"/>
      <c r="K76" s="15"/>
      <c r="L76" s="15"/>
      <c r="M76" s="18"/>
      <c r="N76" s="19"/>
    </row>
    <row r="77" spans="1:14" ht="17.25" customHeight="1" x14ac:dyDescent="0.25">
      <c r="A77" s="25" t="s">
        <v>141</v>
      </c>
      <c r="B77" s="26"/>
      <c r="C77" s="27" t="s">
        <v>142</v>
      </c>
      <c r="D77" s="14"/>
      <c r="E77" s="15"/>
      <c r="F77" s="14"/>
      <c r="G77" s="16"/>
      <c r="H77" s="17"/>
      <c r="I77" s="16"/>
      <c r="J77" s="15"/>
      <c r="K77" s="15"/>
      <c r="L77" s="15"/>
      <c r="M77" s="18"/>
      <c r="N77" s="19"/>
    </row>
    <row r="78" spans="1:14" ht="17.25" customHeight="1" x14ac:dyDescent="0.25">
      <c r="A78" s="25" t="s">
        <v>143</v>
      </c>
      <c r="B78" s="26"/>
      <c r="C78" s="27" t="s">
        <v>144</v>
      </c>
      <c r="D78" s="14"/>
      <c r="E78" s="15"/>
      <c r="F78" s="14"/>
      <c r="G78" s="16"/>
      <c r="H78" s="17"/>
      <c r="I78" s="16"/>
      <c r="J78" s="15"/>
      <c r="K78" s="15"/>
      <c r="L78" s="15"/>
      <c r="M78" s="18"/>
      <c r="N78" s="19"/>
    </row>
    <row r="79" spans="1:14" ht="58.5" customHeight="1" x14ac:dyDescent="0.15">
      <c r="A79" s="47"/>
      <c r="B79" s="48"/>
      <c r="C79" s="49" t="s">
        <v>145</v>
      </c>
      <c r="D79" s="50"/>
      <c r="E79" s="51"/>
      <c r="F79" s="52"/>
      <c r="G79" s="53"/>
      <c r="H79" s="54"/>
      <c r="I79" s="55"/>
      <c r="J79" s="51"/>
      <c r="K79" s="51"/>
      <c r="L79" s="51"/>
      <c r="M79" s="56"/>
      <c r="N79" s="57"/>
    </row>
    <row r="80" spans="1:14" ht="16.5" customHeight="1" x14ac:dyDescent="0.2">
      <c r="A80" s="39" t="s">
        <v>146</v>
      </c>
      <c r="B80" s="21"/>
      <c r="C80" s="40" t="s">
        <v>147</v>
      </c>
      <c r="D80" s="28" t="s">
        <v>47</v>
      </c>
      <c r="E80" s="29"/>
      <c r="F80" s="30"/>
      <c r="G80" s="31"/>
      <c r="H80" s="32">
        <v>0.2</v>
      </c>
      <c r="I80" s="33"/>
      <c r="J80" s="34"/>
      <c r="K80" s="35"/>
      <c r="L80" s="35"/>
      <c r="M80" s="36">
        <f t="shared" ref="M80:M94" si="9">IF(ISNUMBER($K80),IF(ISNUMBER($G80),ROUND($K80*$G80,2),ROUND($K80*$F80,2)),IF(ISNUMBER($G80),ROUND($I80*$G80,2),ROUND($I80*$F80,2)))</f>
        <v>0</v>
      </c>
      <c r="N80" s="19"/>
    </row>
    <row r="81" spans="1:14" ht="16.5" customHeight="1" x14ac:dyDescent="0.2">
      <c r="A81" s="39" t="s">
        <v>148</v>
      </c>
      <c r="B81" s="21"/>
      <c r="C81" s="40" t="s">
        <v>149</v>
      </c>
      <c r="D81" s="28" t="s">
        <v>47</v>
      </c>
      <c r="E81" s="29"/>
      <c r="F81" s="30"/>
      <c r="G81" s="31"/>
      <c r="H81" s="32">
        <v>0.2</v>
      </c>
      <c r="I81" s="33"/>
      <c r="J81" s="34"/>
      <c r="K81" s="35"/>
      <c r="L81" s="35"/>
      <c r="M81" s="36">
        <f t="shared" si="9"/>
        <v>0</v>
      </c>
      <c r="N81" s="19"/>
    </row>
    <row r="82" spans="1:14" ht="16.5" customHeight="1" x14ac:dyDescent="0.2">
      <c r="A82" s="39" t="s">
        <v>150</v>
      </c>
      <c r="B82" s="21"/>
      <c r="C82" s="40" t="s">
        <v>151</v>
      </c>
      <c r="D82" s="28" t="s">
        <v>47</v>
      </c>
      <c r="E82" s="29"/>
      <c r="F82" s="30"/>
      <c r="G82" s="31"/>
      <c r="H82" s="32">
        <v>0.2</v>
      </c>
      <c r="I82" s="33"/>
      <c r="J82" s="34"/>
      <c r="K82" s="35"/>
      <c r="L82" s="35"/>
      <c r="M82" s="36">
        <f t="shared" si="9"/>
        <v>0</v>
      </c>
      <c r="N82" s="19"/>
    </row>
    <row r="83" spans="1:14" ht="16.5" customHeight="1" x14ac:dyDescent="0.2">
      <c r="A83" s="39" t="s">
        <v>152</v>
      </c>
      <c r="B83" s="21"/>
      <c r="C83" s="40" t="s">
        <v>153</v>
      </c>
      <c r="D83" s="28" t="s">
        <v>47</v>
      </c>
      <c r="E83" s="29"/>
      <c r="F83" s="30"/>
      <c r="G83" s="31"/>
      <c r="H83" s="32">
        <v>0.2</v>
      </c>
      <c r="I83" s="33"/>
      <c r="J83" s="34"/>
      <c r="K83" s="35"/>
      <c r="L83" s="35"/>
      <c r="M83" s="36">
        <f t="shared" si="9"/>
        <v>0</v>
      </c>
      <c r="N83" s="19"/>
    </row>
    <row r="84" spans="1:14" ht="16.5" customHeight="1" x14ac:dyDescent="0.2">
      <c r="A84" s="39" t="s">
        <v>154</v>
      </c>
      <c r="B84" s="21"/>
      <c r="C84" s="40" t="s">
        <v>155</v>
      </c>
      <c r="D84" s="28" t="s">
        <v>47</v>
      </c>
      <c r="E84" s="29"/>
      <c r="F84" s="30"/>
      <c r="G84" s="31"/>
      <c r="H84" s="32">
        <v>0.2</v>
      </c>
      <c r="I84" s="33"/>
      <c r="J84" s="34"/>
      <c r="K84" s="35"/>
      <c r="L84" s="35"/>
      <c r="M84" s="36">
        <f t="shared" si="9"/>
        <v>0</v>
      </c>
      <c r="N84" s="19"/>
    </row>
    <row r="85" spans="1:14" ht="16.5" customHeight="1" x14ac:dyDescent="0.2">
      <c r="A85" s="39" t="s">
        <v>156</v>
      </c>
      <c r="B85" s="21"/>
      <c r="C85" s="40" t="s">
        <v>157</v>
      </c>
      <c r="D85" s="28" t="s">
        <v>47</v>
      </c>
      <c r="E85" s="29"/>
      <c r="F85" s="30"/>
      <c r="G85" s="31"/>
      <c r="H85" s="32">
        <v>0.2</v>
      </c>
      <c r="I85" s="33"/>
      <c r="J85" s="34"/>
      <c r="K85" s="35"/>
      <c r="L85" s="35"/>
      <c r="M85" s="36">
        <f t="shared" si="9"/>
        <v>0</v>
      </c>
      <c r="N85" s="19"/>
    </row>
    <row r="86" spans="1:14" ht="16.5" customHeight="1" x14ac:dyDescent="0.2">
      <c r="A86" s="39" t="s">
        <v>158</v>
      </c>
      <c r="B86" s="21"/>
      <c r="C86" s="40" t="s">
        <v>159</v>
      </c>
      <c r="D86" s="28" t="s">
        <v>47</v>
      </c>
      <c r="E86" s="29"/>
      <c r="F86" s="30"/>
      <c r="G86" s="31"/>
      <c r="H86" s="32">
        <v>0.2</v>
      </c>
      <c r="I86" s="33"/>
      <c r="J86" s="34"/>
      <c r="K86" s="35"/>
      <c r="L86" s="35"/>
      <c r="M86" s="36">
        <f t="shared" si="9"/>
        <v>0</v>
      </c>
      <c r="N86" s="19"/>
    </row>
    <row r="87" spans="1:14" ht="16.5" customHeight="1" x14ac:dyDescent="0.2">
      <c r="A87" s="39" t="s">
        <v>160</v>
      </c>
      <c r="B87" s="21"/>
      <c r="C87" s="40" t="s">
        <v>161</v>
      </c>
      <c r="D87" s="28" t="s">
        <v>20</v>
      </c>
      <c r="E87" s="29"/>
      <c r="F87" s="30"/>
      <c r="G87" s="31"/>
      <c r="H87" s="32">
        <v>0.2</v>
      </c>
      <c r="I87" s="33"/>
      <c r="J87" s="34"/>
      <c r="K87" s="35"/>
      <c r="L87" s="35"/>
      <c r="M87" s="36">
        <f t="shared" si="9"/>
        <v>0</v>
      </c>
      <c r="N87" s="19"/>
    </row>
    <row r="88" spans="1:14" ht="16.5" customHeight="1" x14ac:dyDescent="0.2">
      <c r="A88" s="39" t="s">
        <v>162</v>
      </c>
      <c r="B88" s="21"/>
      <c r="C88" s="40" t="s">
        <v>163</v>
      </c>
      <c r="D88" s="28" t="s">
        <v>47</v>
      </c>
      <c r="E88" s="29"/>
      <c r="F88" s="30"/>
      <c r="G88" s="31"/>
      <c r="H88" s="32">
        <v>0.2</v>
      </c>
      <c r="I88" s="33"/>
      <c r="J88" s="34"/>
      <c r="K88" s="35"/>
      <c r="L88" s="35"/>
      <c r="M88" s="36">
        <f t="shared" si="9"/>
        <v>0</v>
      </c>
      <c r="N88" s="19"/>
    </row>
    <row r="89" spans="1:14" ht="16.5" customHeight="1" x14ac:dyDescent="0.2">
      <c r="A89" s="39" t="s">
        <v>164</v>
      </c>
      <c r="B89" s="21"/>
      <c r="C89" s="40" t="s">
        <v>165</v>
      </c>
      <c r="D89" s="28" t="s">
        <v>47</v>
      </c>
      <c r="E89" s="29"/>
      <c r="F89" s="30"/>
      <c r="G89" s="31"/>
      <c r="H89" s="32">
        <v>0.2</v>
      </c>
      <c r="I89" s="33"/>
      <c r="J89" s="34"/>
      <c r="K89" s="35"/>
      <c r="L89" s="35"/>
      <c r="M89" s="36">
        <f t="shared" si="9"/>
        <v>0</v>
      </c>
      <c r="N89" s="19"/>
    </row>
    <row r="90" spans="1:14" ht="16.5" customHeight="1" x14ac:dyDescent="0.2">
      <c r="A90" s="39" t="s">
        <v>166</v>
      </c>
      <c r="B90" s="21"/>
      <c r="C90" s="40" t="s">
        <v>167</v>
      </c>
      <c r="D90" s="28" t="s">
        <v>47</v>
      </c>
      <c r="E90" s="29"/>
      <c r="F90" s="30"/>
      <c r="G90" s="31"/>
      <c r="H90" s="32">
        <v>0.2</v>
      </c>
      <c r="I90" s="33"/>
      <c r="J90" s="34"/>
      <c r="K90" s="35"/>
      <c r="L90" s="35"/>
      <c r="M90" s="36">
        <f t="shared" si="9"/>
        <v>0</v>
      </c>
      <c r="N90" s="19"/>
    </row>
    <row r="91" spans="1:14" ht="16.5" customHeight="1" x14ac:dyDescent="0.2">
      <c r="A91" s="39" t="s">
        <v>168</v>
      </c>
      <c r="B91" s="21"/>
      <c r="C91" s="40" t="s">
        <v>169</v>
      </c>
      <c r="D91" s="28" t="s">
        <v>47</v>
      </c>
      <c r="E91" s="29"/>
      <c r="F91" s="30"/>
      <c r="G91" s="31"/>
      <c r="H91" s="32">
        <v>0.2</v>
      </c>
      <c r="I91" s="33"/>
      <c r="J91" s="34"/>
      <c r="K91" s="35"/>
      <c r="L91" s="35"/>
      <c r="M91" s="36">
        <f t="shared" si="9"/>
        <v>0</v>
      </c>
      <c r="N91" s="19"/>
    </row>
    <row r="92" spans="1:14" ht="16.5" customHeight="1" x14ac:dyDescent="0.2">
      <c r="A92" s="39" t="s">
        <v>170</v>
      </c>
      <c r="B92" s="21"/>
      <c r="C92" s="40" t="s">
        <v>171</v>
      </c>
      <c r="D92" s="28" t="s">
        <v>47</v>
      </c>
      <c r="E92" s="29"/>
      <c r="F92" s="30"/>
      <c r="G92" s="31"/>
      <c r="H92" s="32">
        <v>0.2</v>
      </c>
      <c r="I92" s="33"/>
      <c r="J92" s="34"/>
      <c r="K92" s="35"/>
      <c r="L92" s="35"/>
      <c r="M92" s="36">
        <f t="shared" si="9"/>
        <v>0</v>
      </c>
      <c r="N92" s="19"/>
    </row>
    <row r="93" spans="1:14" ht="16.5" customHeight="1" x14ac:dyDescent="0.2">
      <c r="A93" s="39" t="s">
        <v>172</v>
      </c>
      <c r="B93" s="21"/>
      <c r="C93" s="40" t="s">
        <v>173</v>
      </c>
      <c r="D93" s="28" t="s">
        <v>47</v>
      </c>
      <c r="E93" s="29"/>
      <c r="F93" s="30"/>
      <c r="G93" s="31"/>
      <c r="H93" s="32">
        <v>0.2</v>
      </c>
      <c r="I93" s="33"/>
      <c r="J93" s="34"/>
      <c r="K93" s="35"/>
      <c r="L93" s="35"/>
      <c r="M93" s="36">
        <f t="shared" si="9"/>
        <v>0</v>
      </c>
      <c r="N93" s="19"/>
    </row>
    <row r="94" spans="1:14" ht="16.5" customHeight="1" x14ac:dyDescent="0.2">
      <c r="A94" s="39" t="s">
        <v>174</v>
      </c>
      <c r="B94" s="21"/>
      <c r="C94" s="40" t="s">
        <v>175</v>
      </c>
      <c r="D94" s="28" t="s">
        <v>47</v>
      </c>
      <c r="E94" s="29"/>
      <c r="F94" s="30"/>
      <c r="G94" s="31"/>
      <c r="H94" s="32">
        <v>0.2</v>
      </c>
      <c r="I94" s="33"/>
      <c r="J94" s="34"/>
      <c r="K94" s="35"/>
      <c r="L94" s="35"/>
      <c r="M94" s="36">
        <f t="shared" si="9"/>
        <v>0</v>
      </c>
      <c r="N94" s="19"/>
    </row>
    <row r="95" spans="1:14" ht="15" customHeight="1" x14ac:dyDescent="0.15">
      <c r="A95" s="67" t="s">
        <v>176</v>
      </c>
      <c r="B95" s="68"/>
      <c r="C95" s="68"/>
      <c r="D95" s="68"/>
      <c r="E95" s="68"/>
      <c r="F95" s="68"/>
      <c r="G95" s="68"/>
      <c r="H95" s="68"/>
      <c r="I95" s="68"/>
      <c r="M95" s="44">
        <f t="shared" ref="M95:M96" si="10">SUM(M$80:M$94)</f>
        <v>0</v>
      </c>
      <c r="N95" s="45"/>
    </row>
    <row r="96" spans="1:14" ht="15" customHeight="1" x14ac:dyDescent="0.15">
      <c r="A96" s="65" t="s">
        <v>177</v>
      </c>
      <c r="B96" s="66"/>
      <c r="C96" s="66"/>
      <c r="D96" s="66"/>
      <c r="E96" s="66"/>
      <c r="F96" s="66"/>
      <c r="G96" s="66"/>
      <c r="H96" s="66"/>
      <c r="I96" s="66"/>
      <c r="M96" s="37">
        <f t="shared" si="10"/>
        <v>0</v>
      </c>
      <c r="N96" s="38"/>
    </row>
    <row r="97" spans="1:14" ht="31.5" customHeight="1" x14ac:dyDescent="0.2">
      <c r="A97" s="23" t="s">
        <v>178</v>
      </c>
      <c r="B97" s="21"/>
      <c r="C97" s="24" t="s">
        <v>179</v>
      </c>
      <c r="D97" s="14"/>
      <c r="E97" s="15"/>
      <c r="F97" s="14"/>
      <c r="G97" s="16"/>
      <c r="H97" s="17"/>
      <c r="I97" s="16"/>
      <c r="J97" s="15"/>
      <c r="K97" s="15"/>
      <c r="L97" s="15"/>
      <c r="M97" s="18"/>
      <c r="N97" s="19"/>
    </row>
    <row r="98" spans="1:14" ht="17.25" customHeight="1" x14ac:dyDescent="0.25">
      <c r="A98" s="25" t="s">
        <v>180</v>
      </c>
      <c r="B98" s="26"/>
      <c r="C98" s="27" t="s">
        <v>181</v>
      </c>
      <c r="D98" s="28" t="s">
        <v>47</v>
      </c>
      <c r="E98" s="29"/>
      <c r="F98" s="30"/>
      <c r="G98" s="31"/>
      <c r="H98" s="32">
        <v>0.2</v>
      </c>
      <c r="I98" s="33"/>
      <c r="J98" s="34"/>
      <c r="K98" s="35"/>
      <c r="L98" s="35"/>
      <c r="M98" s="36">
        <f t="shared" ref="M98:M99" si="11">IF(ISNUMBER($K98),IF(ISNUMBER($G98),ROUND($K98*$G98,2),ROUND($K98*$F98,2)),IF(ISNUMBER($G98),ROUND($I98*$G98,2),ROUND($I98*$F98,2)))</f>
        <v>0</v>
      </c>
      <c r="N98" s="19"/>
    </row>
    <row r="99" spans="1:14" ht="17.25" customHeight="1" x14ac:dyDescent="0.25">
      <c r="A99" s="25" t="s">
        <v>182</v>
      </c>
      <c r="B99" s="26"/>
      <c r="C99" s="27" t="s">
        <v>183</v>
      </c>
      <c r="D99" s="28" t="s">
        <v>47</v>
      </c>
      <c r="E99" s="29"/>
      <c r="F99" s="30"/>
      <c r="G99" s="31"/>
      <c r="H99" s="32">
        <v>0.2</v>
      </c>
      <c r="I99" s="33"/>
      <c r="J99" s="34"/>
      <c r="K99" s="35"/>
      <c r="L99" s="35"/>
      <c r="M99" s="36">
        <f t="shared" si="11"/>
        <v>0</v>
      </c>
      <c r="N99" s="19"/>
    </row>
    <row r="100" spans="1:14" ht="15" customHeight="1" x14ac:dyDescent="0.15">
      <c r="A100" s="65" t="s">
        <v>184</v>
      </c>
      <c r="B100" s="66"/>
      <c r="C100" s="66"/>
      <c r="D100" s="66"/>
      <c r="E100" s="66"/>
      <c r="F100" s="66"/>
      <c r="G100" s="66"/>
      <c r="H100" s="66"/>
      <c r="I100" s="66"/>
      <c r="M100" s="37">
        <f>SUM(M$98:M$99)</f>
        <v>0</v>
      </c>
      <c r="N100" s="38"/>
    </row>
    <row r="101" spans="1:14" ht="15" customHeight="1" x14ac:dyDescent="0.15">
      <c r="A101" s="83" t="s">
        <v>185</v>
      </c>
      <c r="B101" s="84"/>
      <c r="C101" s="84"/>
      <c r="D101" s="84"/>
      <c r="E101" s="84"/>
      <c r="F101" s="84"/>
      <c r="G101" s="84"/>
      <c r="H101" s="84"/>
      <c r="I101" s="85"/>
      <c r="M101" s="58">
        <f>M$9+SUM(M$12:M$15)+M$17+M$19+SUM(M$22:M$23)+SUM(M$27:M$30)+SUM(M$33:M$36)+SUM(M$38:M$39)+SUM(M$42:M$47)+M$52+SUM(M$54:M$58)+SUM(M$60:M$63)+SUM(M$66:M$67)+M$70+M$73+SUM(M$80:M$94)+SUM(M$98:M$99)</f>
        <v>0</v>
      </c>
      <c r="N101" s="59"/>
    </row>
    <row r="102" spans="1:14" ht="30" customHeight="1" x14ac:dyDescent="0.2">
      <c r="A102" s="20" t="s">
        <v>186</v>
      </c>
      <c r="B102" s="21"/>
      <c r="C102" s="22" t="s">
        <v>187</v>
      </c>
      <c r="D102" s="14"/>
      <c r="E102" s="15"/>
      <c r="F102" s="14"/>
      <c r="G102" s="16"/>
      <c r="H102" s="17"/>
      <c r="I102" s="16"/>
      <c r="J102" s="15"/>
      <c r="K102" s="15"/>
      <c r="L102" s="15"/>
      <c r="M102" s="18"/>
      <c r="N102" s="19"/>
    </row>
    <row r="103" spans="1:14" ht="31.5" customHeight="1" x14ac:dyDescent="0.2">
      <c r="A103" s="23" t="s">
        <v>188</v>
      </c>
      <c r="B103" s="21"/>
      <c r="C103" s="24" t="s">
        <v>189</v>
      </c>
      <c r="D103" s="14"/>
      <c r="E103" s="15"/>
      <c r="F103" s="14"/>
      <c r="G103" s="16"/>
      <c r="H103" s="17"/>
      <c r="I103" s="16"/>
      <c r="J103" s="15"/>
      <c r="K103" s="15"/>
      <c r="L103" s="15"/>
      <c r="M103" s="18"/>
      <c r="N103" s="19"/>
    </row>
    <row r="104" spans="1:14" ht="17.25" customHeight="1" x14ac:dyDescent="0.25">
      <c r="A104" s="25" t="s">
        <v>190</v>
      </c>
      <c r="B104" s="26"/>
      <c r="C104" s="27" t="s">
        <v>76</v>
      </c>
      <c r="D104" s="14"/>
      <c r="E104" s="15"/>
      <c r="F104" s="14"/>
      <c r="G104" s="16"/>
      <c r="H104" s="17"/>
      <c r="I104" s="16"/>
      <c r="J104" s="15"/>
      <c r="K104" s="15"/>
      <c r="L104" s="15"/>
      <c r="M104" s="18"/>
      <c r="N104" s="19"/>
    </row>
    <row r="105" spans="1:14" ht="16.5" customHeight="1" x14ac:dyDescent="0.2">
      <c r="A105" s="39" t="s">
        <v>191</v>
      </c>
      <c r="B105" s="21"/>
      <c r="C105" s="40" t="s">
        <v>192</v>
      </c>
      <c r="D105" s="28" t="s">
        <v>55</v>
      </c>
      <c r="E105" s="41"/>
      <c r="F105" s="42"/>
      <c r="G105" s="43"/>
      <c r="H105" s="32">
        <v>0.2</v>
      </c>
      <c r="I105" s="33"/>
      <c r="J105" s="34"/>
      <c r="K105" s="35"/>
      <c r="L105" s="35"/>
      <c r="M105" s="36">
        <f t="shared" ref="M105:M106" si="12">IF(ISNUMBER($K105),IF(ISNUMBER($G105),ROUND($K105*$G105,2),ROUND($K105*$F105,2)),IF(ISNUMBER($G105),ROUND($I105*$G105,2),ROUND($I105*$F105,2)))</f>
        <v>0</v>
      </c>
      <c r="N105" s="19"/>
    </row>
    <row r="106" spans="1:14" ht="16.5" customHeight="1" x14ac:dyDescent="0.2">
      <c r="A106" s="39" t="s">
        <v>193</v>
      </c>
      <c r="B106" s="21"/>
      <c r="C106" s="40" t="s">
        <v>194</v>
      </c>
      <c r="D106" s="28" t="s">
        <v>55</v>
      </c>
      <c r="E106" s="41"/>
      <c r="F106" s="42"/>
      <c r="G106" s="43"/>
      <c r="H106" s="32">
        <v>0.2</v>
      </c>
      <c r="I106" s="33"/>
      <c r="J106" s="34"/>
      <c r="K106" s="35"/>
      <c r="L106" s="35"/>
      <c r="M106" s="36">
        <f t="shared" si="12"/>
        <v>0</v>
      </c>
      <c r="N106" s="19"/>
    </row>
    <row r="107" spans="1:14" ht="15" customHeight="1" x14ac:dyDescent="0.15">
      <c r="A107" s="67" t="s">
        <v>89</v>
      </c>
      <c r="B107" s="68"/>
      <c r="C107" s="68"/>
      <c r="D107" s="68"/>
      <c r="E107" s="68"/>
      <c r="F107" s="68"/>
      <c r="G107" s="68"/>
      <c r="H107" s="68"/>
      <c r="I107" s="68"/>
      <c r="M107" s="44">
        <f>SUM(M$105:M$106)</f>
        <v>0</v>
      </c>
      <c r="N107" s="45"/>
    </row>
    <row r="108" spans="1:14" ht="17.25" customHeight="1" x14ac:dyDescent="0.25">
      <c r="A108" s="25" t="s">
        <v>195</v>
      </c>
      <c r="B108" s="26"/>
      <c r="C108" s="27" t="s">
        <v>196</v>
      </c>
      <c r="D108" s="14"/>
      <c r="E108" s="15"/>
      <c r="F108" s="14"/>
      <c r="G108" s="16"/>
      <c r="H108" s="17"/>
      <c r="I108" s="16"/>
      <c r="J108" s="15"/>
      <c r="K108" s="15"/>
      <c r="L108" s="15"/>
      <c r="M108" s="18"/>
      <c r="N108" s="19"/>
    </row>
    <row r="109" spans="1:14" ht="16.5" customHeight="1" x14ac:dyDescent="0.2">
      <c r="A109" s="39" t="s">
        <v>197</v>
      </c>
      <c r="B109" s="21"/>
      <c r="C109" s="40" t="s">
        <v>198</v>
      </c>
      <c r="D109" s="28" t="s">
        <v>47</v>
      </c>
      <c r="E109" s="29"/>
      <c r="F109" s="30"/>
      <c r="G109" s="31"/>
      <c r="H109" s="32">
        <v>0.2</v>
      </c>
      <c r="I109" s="33"/>
      <c r="J109" s="34"/>
      <c r="K109" s="35"/>
      <c r="L109" s="35"/>
      <c r="M109" s="36">
        <f t="shared" ref="M109:M112" si="13">IF(ISNUMBER($K109),IF(ISNUMBER($G109),ROUND($K109*$G109,2),ROUND($K109*$F109,2)),IF(ISNUMBER($G109),ROUND($I109*$G109,2),ROUND($I109*$F109,2)))</f>
        <v>0</v>
      </c>
      <c r="N109" s="19"/>
    </row>
    <row r="110" spans="1:14" ht="16.5" customHeight="1" x14ac:dyDescent="0.2">
      <c r="A110" s="39" t="s">
        <v>199</v>
      </c>
      <c r="B110" s="21"/>
      <c r="C110" s="40" t="s">
        <v>200</v>
      </c>
      <c r="D110" s="28" t="s">
        <v>47</v>
      </c>
      <c r="E110" s="29"/>
      <c r="F110" s="30"/>
      <c r="G110" s="31"/>
      <c r="H110" s="32">
        <v>0.2</v>
      </c>
      <c r="I110" s="33"/>
      <c r="J110" s="34"/>
      <c r="K110" s="35"/>
      <c r="L110" s="35"/>
      <c r="M110" s="36">
        <f t="shared" si="13"/>
        <v>0</v>
      </c>
      <c r="N110" s="19"/>
    </row>
    <row r="111" spans="1:14" ht="16.5" customHeight="1" x14ac:dyDescent="0.2">
      <c r="A111" s="39" t="s">
        <v>201</v>
      </c>
      <c r="B111" s="21"/>
      <c r="C111" s="40" t="s">
        <v>202</v>
      </c>
      <c r="D111" s="28" t="s">
        <v>47</v>
      </c>
      <c r="E111" s="29"/>
      <c r="F111" s="30"/>
      <c r="G111" s="31"/>
      <c r="H111" s="32">
        <v>0.2</v>
      </c>
      <c r="I111" s="33"/>
      <c r="J111" s="34"/>
      <c r="K111" s="35"/>
      <c r="L111" s="35"/>
      <c r="M111" s="36">
        <f t="shared" si="13"/>
        <v>0</v>
      </c>
      <c r="N111" s="19"/>
    </row>
    <row r="112" spans="1:14" ht="16.5" customHeight="1" x14ac:dyDescent="0.2">
      <c r="A112" s="39" t="s">
        <v>203</v>
      </c>
      <c r="B112" s="21"/>
      <c r="C112" s="40" t="s">
        <v>88</v>
      </c>
      <c r="D112" s="28" t="s">
        <v>35</v>
      </c>
      <c r="E112" s="29"/>
      <c r="F112" s="30"/>
      <c r="G112" s="31"/>
      <c r="H112" s="32">
        <v>0.2</v>
      </c>
      <c r="I112" s="33"/>
      <c r="J112" s="34"/>
      <c r="K112" s="35"/>
      <c r="L112" s="35"/>
      <c r="M112" s="36">
        <f t="shared" si="13"/>
        <v>0</v>
      </c>
      <c r="N112" s="19"/>
    </row>
    <row r="113" spans="1:14" ht="15" customHeight="1" x14ac:dyDescent="0.15">
      <c r="A113" s="67" t="s">
        <v>204</v>
      </c>
      <c r="B113" s="68"/>
      <c r="C113" s="68"/>
      <c r="D113" s="68"/>
      <c r="E113" s="68"/>
      <c r="F113" s="68"/>
      <c r="G113" s="68"/>
      <c r="H113" s="68"/>
      <c r="I113" s="68"/>
      <c r="M113" s="44">
        <f>SUM(M$109:M$112)</f>
        <v>0</v>
      </c>
      <c r="N113" s="45"/>
    </row>
    <row r="114" spans="1:14" ht="17.25" customHeight="1" x14ac:dyDescent="0.25">
      <c r="A114" s="25" t="s">
        <v>205</v>
      </c>
      <c r="B114" s="26"/>
      <c r="C114" s="27" t="s">
        <v>206</v>
      </c>
      <c r="D114" s="14"/>
      <c r="E114" s="15"/>
      <c r="F114" s="14"/>
      <c r="G114" s="16"/>
      <c r="H114" s="17"/>
      <c r="I114" s="16"/>
      <c r="J114" s="15"/>
      <c r="K114" s="15"/>
      <c r="L114" s="15"/>
      <c r="M114" s="18"/>
      <c r="N114" s="19"/>
    </row>
    <row r="115" spans="1:14" ht="16.5" customHeight="1" x14ac:dyDescent="0.2">
      <c r="A115" s="39" t="s">
        <v>207</v>
      </c>
      <c r="B115" s="21"/>
      <c r="C115" s="40" t="s">
        <v>208</v>
      </c>
      <c r="D115" s="28" t="s">
        <v>47</v>
      </c>
      <c r="E115" s="29"/>
      <c r="F115" s="30"/>
      <c r="G115" s="31"/>
      <c r="H115" s="32">
        <v>0.2</v>
      </c>
      <c r="I115" s="33"/>
      <c r="J115" s="34"/>
      <c r="K115" s="35"/>
      <c r="L115" s="35"/>
      <c r="M115" s="36">
        <f t="shared" ref="M115:M118" si="14">IF(ISNUMBER($K115),IF(ISNUMBER($G115),ROUND($K115*$G115,2),ROUND($K115*$F115,2)),IF(ISNUMBER($G115),ROUND($I115*$G115,2),ROUND($I115*$F115,2)))</f>
        <v>0</v>
      </c>
      <c r="N115" s="19"/>
    </row>
    <row r="116" spans="1:14" ht="16.5" customHeight="1" x14ac:dyDescent="0.2">
      <c r="A116" s="39" t="s">
        <v>209</v>
      </c>
      <c r="B116" s="21"/>
      <c r="C116" s="40" t="s">
        <v>210</v>
      </c>
      <c r="D116" s="28" t="s">
        <v>47</v>
      </c>
      <c r="E116" s="29"/>
      <c r="F116" s="30"/>
      <c r="G116" s="31"/>
      <c r="H116" s="32">
        <v>0.2</v>
      </c>
      <c r="I116" s="33"/>
      <c r="J116" s="34"/>
      <c r="K116" s="35"/>
      <c r="L116" s="35"/>
      <c r="M116" s="36">
        <f t="shared" si="14"/>
        <v>0</v>
      </c>
      <c r="N116" s="19"/>
    </row>
    <row r="117" spans="1:14" ht="16.5" customHeight="1" x14ac:dyDescent="0.2">
      <c r="A117" s="39" t="s">
        <v>211</v>
      </c>
      <c r="B117" s="21"/>
      <c r="C117" s="40" t="s">
        <v>212</v>
      </c>
      <c r="D117" s="28" t="s">
        <v>47</v>
      </c>
      <c r="E117" s="29"/>
      <c r="F117" s="30"/>
      <c r="G117" s="31"/>
      <c r="H117" s="32">
        <v>0.2</v>
      </c>
      <c r="I117" s="33"/>
      <c r="J117" s="34"/>
      <c r="K117" s="35"/>
      <c r="L117" s="35"/>
      <c r="M117" s="36">
        <f t="shared" si="14"/>
        <v>0</v>
      </c>
      <c r="N117" s="19"/>
    </row>
    <row r="118" spans="1:14" ht="16.5" customHeight="1" x14ac:dyDescent="0.2">
      <c r="A118" s="39" t="s">
        <v>213</v>
      </c>
      <c r="B118" s="21"/>
      <c r="C118" s="40" t="s">
        <v>88</v>
      </c>
      <c r="D118" s="28" t="s">
        <v>35</v>
      </c>
      <c r="E118" s="29"/>
      <c r="F118" s="30"/>
      <c r="G118" s="31"/>
      <c r="H118" s="32">
        <v>0.2</v>
      </c>
      <c r="I118" s="33"/>
      <c r="J118" s="34"/>
      <c r="K118" s="35"/>
      <c r="L118" s="35"/>
      <c r="M118" s="36">
        <f t="shared" si="14"/>
        <v>0</v>
      </c>
      <c r="N118" s="19"/>
    </row>
    <row r="119" spans="1:14" ht="15" customHeight="1" x14ac:dyDescent="0.15">
      <c r="A119" s="67" t="s">
        <v>214</v>
      </c>
      <c r="B119" s="68"/>
      <c r="C119" s="68"/>
      <c r="D119" s="68"/>
      <c r="E119" s="68"/>
      <c r="F119" s="68"/>
      <c r="G119" s="68"/>
      <c r="H119" s="68"/>
      <c r="I119" s="68"/>
      <c r="M119" s="44">
        <f>SUM(M$115:M$118)</f>
        <v>0</v>
      </c>
      <c r="N119" s="45"/>
    </row>
    <row r="120" spans="1:14" ht="17.25" customHeight="1" x14ac:dyDescent="0.25">
      <c r="A120" s="25" t="s">
        <v>215</v>
      </c>
      <c r="B120" s="26"/>
      <c r="C120" s="27" t="s">
        <v>216</v>
      </c>
      <c r="D120" s="28" t="s">
        <v>35</v>
      </c>
      <c r="E120" s="29"/>
      <c r="F120" s="30"/>
      <c r="G120" s="31"/>
      <c r="H120" s="32">
        <v>0.2</v>
      </c>
      <c r="I120" s="33"/>
      <c r="J120" s="34"/>
      <c r="K120" s="35"/>
      <c r="L120" s="35"/>
      <c r="M120" s="36">
        <f>IF(ISNUMBER($K120),IF(ISNUMBER($G120),ROUND($K120*$G120,2),ROUND($K120*$F120,2)),IF(ISNUMBER($G120),ROUND($I120*$G120,2),ROUND($I120*$F120,2)))</f>
        <v>0</v>
      </c>
      <c r="N120" s="19"/>
    </row>
    <row r="121" spans="1:14" ht="17.25" customHeight="1" x14ac:dyDescent="0.25">
      <c r="A121" s="25" t="s">
        <v>217</v>
      </c>
      <c r="B121" s="26"/>
      <c r="C121" s="27" t="s">
        <v>218</v>
      </c>
      <c r="D121" s="14"/>
      <c r="E121" s="15"/>
      <c r="F121" s="14"/>
      <c r="G121" s="16"/>
      <c r="H121" s="17"/>
      <c r="I121" s="16"/>
      <c r="J121" s="15"/>
      <c r="K121" s="15"/>
      <c r="L121" s="15"/>
      <c r="M121" s="18"/>
      <c r="N121" s="19"/>
    </row>
    <row r="122" spans="1:14" ht="16.5" customHeight="1" x14ac:dyDescent="0.2">
      <c r="A122" s="39" t="s">
        <v>219</v>
      </c>
      <c r="B122" s="21"/>
      <c r="C122" s="40" t="s">
        <v>220</v>
      </c>
      <c r="D122" s="28" t="s">
        <v>35</v>
      </c>
      <c r="E122" s="29"/>
      <c r="F122" s="30"/>
      <c r="G122" s="31"/>
      <c r="H122" s="32">
        <v>0.2</v>
      </c>
      <c r="I122" s="33"/>
      <c r="J122" s="34"/>
      <c r="K122" s="35"/>
      <c r="L122" s="35"/>
      <c r="M122" s="36">
        <f t="shared" ref="M122:M125" si="15">IF(ISNUMBER($K122),IF(ISNUMBER($G122),ROUND($K122*$G122,2),ROUND($K122*$F122,2)),IF(ISNUMBER($G122),ROUND($I122*$G122,2),ROUND($I122*$F122,2)))</f>
        <v>0</v>
      </c>
      <c r="N122" s="19"/>
    </row>
    <row r="123" spans="1:14" ht="16.5" customHeight="1" x14ac:dyDescent="0.2">
      <c r="A123" s="39" t="s">
        <v>221</v>
      </c>
      <c r="B123" s="21"/>
      <c r="C123" s="40" t="s">
        <v>222</v>
      </c>
      <c r="D123" s="28" t="s">
        <v>20</v>
      </c>
      <c r="E123" s="29"/>
      <c r="F123" s="30"/>
      <c r="G123" s="31"/>
      <c r="H123" s="32">
        <v>0.2</v>
      </c>
      <c r="I123" s="33"/>
      <c r="J123" s="34"/>
      <c r="K123" s="35"/>
      <c r="L123" s="35"/>
      <c r="M123" s="36">
        <f t="shared" si="15"/>
        <v>0</v>
      </c>
      <c r="N123" s="19"/>
    </row>
    <row r="124" spans="1:14" ht="16.5" customHeight="1" x14ac:dyDescent="0.2">
      <c r="A124" s="39" t="s">
        <v>223</v>
      </c>
      <c r="B124" s="21"/>
      <c r="C124" s="40" t="s">
        <v>224</v>
      </c>
      <c r="D124" s="28" t="s">
        <v>20</v>
      </c>
      <c r="E124" s="29"/>
      <c r="F124" s="30"/>
      <c r="G124" s="31"/>
      <c r="H124" s="32">
        <v>0.2</v>
      </c>
      <c r="I124" s="33"/>
      <c r="J124" s="34"/>
      <c r="K124" s="35"/>
      <c r="L124" s="35"/>
      <c r="M124" s="36">
        <f t="shared" si="15"/>
        <v>0</v>
      </c>
      <c r="N124" s="19"/>
    </row>
    <row r="125" spans="1:14" ht="16.5" customHeight="1" x14ac:dyDescent="0.2">
      <c r="A125" s="39" t="s">
        <v>225</v>
      </c>
      <c r="B125" s="21"/>
      <c r="C125" s="40" t="s">
        <v>226</v>
      </c>
      <c r="D125" s="28" t="s">
        <v>20</v>
      </c>
      <c r="E125" s="29"/>
      <c r="F125" s="30"/>
      <c r="G125" s="31"/>
      <c r="H125" s="32">
        <v>0.2</v>
      </c>
      <c r="I125" s="33"/>
      <c r="J125" s="34"/>
      <c r="K125" s="35"/>
      <c r="L125" s="35"/>
      <c r="M125" s="36">
        <f t="shared" si="15"/>
        <v>0</v>
      </c>
      <c r="N125" s="19"/>
    </row>
    <row r="126" spans="1:14" ht="15" customHeight="1" x14ac:dyDescent="0.15">
      <c r="A126" s="67" t="s">
        <v>227</v>
      </c>
      <c r="B126" s="68"/>
      <c r="C126" s="68"/>
      <c r="D126" s="68"/>
      <c r="E126" s="68"/>
      <c r="F126" s="68"/>
      <c r="G126" s="68"/>
      <c r="H126" s="68"/>
      <c r="I126" s="68"/>
      <c r="M126" s="44">
        <f>SUM(M$122:M$125)</f>
        <v>0</v>
      </c>
      <c r="N126" s="45"/>
    </row>
    <row r="127" spans="1:14" ht="17.25" customHeight="1" x14ac:dyDescent="0.25">
      <c r="A127" s="25" t="s">
        <v>228</v>
      </c>
      <c r="B127" s="26"/>
      <c r="C127" s="27" t="s">
        <v>229</v>
      </c>
      <c r="D127" s="28" t="s">
        <v>20</v>
      </c>
      <c r="E127" s="29"/>
      <c r="F127" s="30"/>
      <c r="G127" s="31"/>
      <c r="H127" s="32">
        <v>0.2</v>
      </c>
      <c r="I127" s="33"/>
      <c r="J127" s="34"/>
      <c r="K127" s="35"/>
      <c r="L127" s="35"/>
      <c r="M127" s="36">
        <f>IF(ISNUMBER($K127),IF(ISNUMBER($G127),ROUND($K127*$G127,2),ROUND($K127*$F127,2)),IF(ISNUMBER($G127),ROUND($I127*$G127,2),ROUND($I127*$F127,2)))</f>
        <v>0</v>
      </c>
      <c r="N127" s="19"/>
    </row>
    <row r="128" spans="1:14" ht="15" customHeight="1" x14ac:dyDescent="0.15">
      <c r="A128" s="65" t="s">
        <v>230</v>
      </c>
      <c r="B128" s="66"/>
      <c r="C128" s="66"/>
      <c r="D128" s="66"/>
      <c r="E128" s="66"/>
      <c r="F128" s="66"/>
      <c r="G128" s="66"/>
      <c r="H128" s="66"/>
      <c r="I128" s="66"/>
      <c r="M128" s="37">
        <f>SUM(M$105:M$106)+SUM(M$109:M$112)+SUM(M$115:M$118)+M$120+SUM(M$122:M$125)+M$127</f>
        <v>0</v>
      </c>
      <c r="N128" s="38"/>
    </row>
    <row r="129" spans="1:14" ht="31.5" customHeight="1" x14ac:dyDescent="0.2">
      <c r="A129" s="23" t="s">
        <v>231</v>
      </c>
      <c r="B129" s="21"/>
      <c r="C129" s="24" t="s">
        <v>232</v>
      </c>
      <c r="D129" s="14"/>
      <c r="E129" s="15"/>
      <c r="F129" s="14"/>
      <c r="G129" s="16"/>
      <c r="H129" s="17"/>
      <c r="I129" s="16"/>
      <c r="J129" s="15"/>
      <c r="K129" s="15"/>
      <c r="L129" s="15"/>
      <c r="M129" s="18"/>
      <c r="N129" s="19"/>
    </row>
    <row r="130" spans="1:14" ht="15" customHeight="1" x14ac:dyDescent="0.15">
      <c r="A130" s="83" t="s">
        <v>233</v>
      </c>
      <c r="B130" s="84"/>
      <c r="C130" s="84"/>
      <c r="D130" s="84"/>
      <c r="E130" s="84"/>
      <c r="F130" s="84"/>
      <c r="G130" s="84"/>
      <c r="H130" s="84"/>
      <c r="I130" s="85"/>
      <c r="M130" s="58">
        <f>SUM(M$105:M$106)+SUM(M$109:M$112)+SUM(M$115:M$118)+M$120+SUM(M$122:M$125)+M$127</f>
        <v>0</v>
      </c>
      <c r="N130" s="59"/>
    </row>
    <row r="131" spans="1:14" ht="30" customHeight="1" x14ac:dyDescent="0.2">
      <c r="A131" s="20" t="s">
        <v>234</v>
      </c>
      <c r="B131" s="21"/>
      <c r="C131" s="22" t="s">
        <v>235</v>
      </c>
      <c r="D131" s="14"/>
      <c r="E131" s="15"/>
      <c r="F131" s="14"/>
      <c r="G131" s="16"/>
      <c r="H131" s="17"/>
      <c r="I131" s="16"/>
      <c r="J131" s="15"/>
      <c r="K131" s="15"/>
      <c r="L131" s="15"/>
      <c r="M131" s="18"/>
      <c r="N131" s="19"/>
    </row>
    <row r="132" spans="1:14" ht="31.5" customHeight="1" x14ac:dyDescent="0.2">
      <c r="A132" s="23" t="s">
        <v>236</v>
      </c>
      <c r="B132" s="21"/>
      <c r="C132" s="24" t="s">
        <v>237</v>
      </c>
      <c r="D132" s="14"/>
      <c r="E132" s="15"/>
      <c r="F132" s="14"/>
      <c r="G132" s="16"/>
      <c r="H132" s="17"/>
      <c r="I132" s="16"/>
      <c r="J132" s="15"/>
      <c r="K132" s="15"/>
      <c r="L132" s="15"/>
      <c r="M132" s="18"/>
      <c r="N132" s="19"/>
    </row>
    <row r="133" spans="1:14" ht="31.5" customHeight="1" x14ac:dyDescent="0.2">
      <c r="A133" s="23" t="s">
        <v>238</v>
      </c>
      <c r="B133" s="21"/>
      <c r="C133" s="24" t="s">
        <v>239</v>
      </c>
      <c r="D133" s="28" t="s">
        <v>20</v>
      </c>
      <c r="E133" s="29"/>
      <c r="F133" s="30"/>
      <c r="G133" s="31"/>
      <c r="H133" s="32">
        <v>0.2</v>
      </c>
      <c r="I133" s="33"/>
      <c r="J133" s="34"/>
      <c r="K133" s="35"/>
      <c r="L133" s="35"/>
      <c r="M133" s="36">
        <f t="shared" ref="M133:M140" si="16">IF(ISNUMBER($K133),IF(ISNUMBER($G133),ROUND($K133*$G133,2),ROUND($K133*$F133,2)),IF(ISNUMBER($G133),ROUND($I133*$G133,2),ROUND($I133*$F133,2)))</f>
        <v>0</v>
      </c>
      <c r="N133" s="19"/>
    </row>
    <row r="134" spans="1:14" ht="31.5" customHeight="1" x14ac:dyDescent="0.2">
      <c r="A134" s="23" t="s">
        <v>240</v>
      </c>
      <c r="B134" s="21"/>
      <c r="C134" s="24" t="s">
        <v>241</v>
      </c>
      <c r="D134" s="28" t="s">
        <v>20</v>
      </c>
      <c r="E134" s="29"/>
      <c r="F134" s="30"/>
      <c r="G134" s="31"/>
      <c r="H134" s="32">
        <v>0.2</v>
      </c>
      <c r="I134" s="33"/>
      <c r="J134" s="34"/>
      <c r="K134" s="35"/>
      <c r="L134" s="35"/>
      <c r="M134" s="36">
        <f t="shared" si="16"/>
        <v>0</v>
      </c>
      <c r="N134" s="19"/>
    </row>
    <row r="135" spans="1:14" ht="31.5" customHeight="1" x14ac:dyDescent="0.2">
      <c r="A135" s="23" t="s">
        <v>242</v>
      </c>
      <c r="B135" s="21"/>
      <c r="C135" s="24" t="s">
        <v>243</v>
      </c>
      <c r="D135" s="28" t="s">
        <v>20</v>
      </c>
      <c r="E135" s="29"/>
      <c r="F135" s="30"/>
      <c r="G135" s="31"/>
      <c r="H135" s="32">
        <v>0.2</v>
      </c>
      <c r="I135" s="33"/>
      <c r="J135" s="34"/>
      <c r="K135" s="35"/>
      <c r="L135" s="35"/>
      <c r="M135" s="36">
        <f t="shared" si="16"/>
        <v>0</v>
      </c>
      <c r="N135" s="19"/>
    </row>
    <row r="136" spans="1:14" ht="31.5" customHeight="1" x14ac:dyDescent="0.2">
      <c r="A136" s="23" t="s">
        <v>244</v>
      </c>
      <c r="B136" s="21"/>
      <c r="C136" s="24" t="s">
        <v>245</v>
      </c>
      <c r="D136" s="28" t="s">
        <v>20</v>
      </c>
      <c r="E136" s="29"/>
      <c r="F136" s="30"/>
      <c r="G136" s="31"/>
      <c r="H136" s="32">
        <v>0.2</v>
      </c>
      <c r="I136" s="33"/>
      <c r="J136" s="34"/>
      <c r="K136" s="35"/>
      <c r="L136" s="35"/>
      <c r="M136" s="36">
        <f t="shared" si="16"/>
        <v>0</v>
      </c>
      <c r="N136" s="19"/>
    </row>
    <row r="137" spans="1:14" ht="31.5" customHeight="1" x14ac:dyDescent="0.2">
      <c r="A137" s="23" t="s">
        <v>246</v>
      </c>
      <c r="B137" s="21"/>
      <c r="C137" s="24" t="s">
        <v>247</v>
      </c>
      <c r="D137" s="28" t="s">
        <v>20</v>
      </c>
      <c r="E137" s="29"/>
      <c r="F137" s="30"/>
      <c r="G137" s="31"/>
      <c r="H137" s="32">
        <v>0.2</v>
      </c>
      <c r="I137" s="33"/>
      <c r="J137" s="34"/>
      <c r="K137" s="35"/>
      <c r="L137" s="35"/>
      <c r="M137" s="36">
        <f t="shared" si="16"/>
        <v>0</v>
      </c>
      <c r="N137" s="19"/>
    </row>
    <row r="138" spans="1:14" ht="31.5" customHeight="1" x14ac:dyDescent="0.2">
      <c r="A138" s="23" t="s">
        <v>248</v>
      </c>
      <c r="B138" s="21"/>
      <c r="C138" s="24" t="s">
        <v>249</v>
      </c>
      <c r="D138" s="28" t="s">
        <v>35</v>
      </c>
      <c r="E138" s="29"/>
      <c r="F138" s="30"/>
      <c r="G138" s="31"/>
      <c r="H138" s="32">
        <v>0.2</v>
      </c>
      <c r="I138" s="33"/>
      <c r="J138" s="34"/>
      <c r="K138" s="35"/>
      <c r="L138" s="35"/>
      <c r="M138" s="36">
        <f t="shared" si="16"/>
        <v>0</v>
      </c>
      <c r="N138" s="19"/>
    </row>
    <row r="139" spans="1:14" ht="31.5" customHeight="1" x14ac:dyDescent="0.2">
      <c r="A139" s="23" t="s">
        <v>250</v>
      </c>
      <c r="B139" s="21"/>
      <c r="C139" s="24" t="s">
        <v>251</v>
      </c>
      <c r="D139" s="28" t="s">
        <v>20</v>
      </c>
      <c r="E139" s="29"/>
      <c r="F139" s="30"/>
      <c r="G139" s="31"/>
      <c r="H139" s="32">
        <v>0.2</v>
      </c>
      <c r="I139" s="33"/>
      <c r="J139" s="34"/>
      <c r="K139" s="35"/>
      <c r="L139" s="35"/>
      <c r="M139" s="36">
        <f t="shared" si="16"/>
        <v>0</v>
      </c>
      <c r="N139" s="19"/>
    </row>
    <row r="140" spans="1:14" ht="31.5" customHeight="1" x14ac:dyDescent="0.2">
      <c r="A140" s="23" t="s">
        <v>252</v>
      </c>
      <c r="B140" s="21"/>
      <c r="C140" s="24" t="s">
        <v>253</v>
      </c>
      <c r="D140" s="28" t="s">
        <v>20</v>
      </c>
      <c r="E140" s="29"/>
      <c r="F140" s="30"/>
      <c r="G140" s="31"/>
      <c r="H140" s="32">
        <v>0.2</v>
      </c>
      <c r="I140" s="33"/>
      <c r="J140" s="34"/>
      <c r="K140" s="35"/>
      <c r="L140" s="35"/>
      <c r="M140" s="36">
        <f t="shared" si="16"/>
        <v>0</v>
      </c>
      <c r="N140" s="19"/>
    </row>
    <row r="141" spans="1:14" ht="15" customHeight="1" x14ac:dyDescent="0.15">
      <c r="A141" s="83" t="s">
        <v>254</v>
      </c>
      <c r="B141" s="84"/>
      <c r="C141" s="84"/>
      <c r="D141" s="84"/>
      <c r="E141" s="84"/>
      <c r="F141" s="84"/>
      <c r="G141" s="84"/>
      <c r="H141" s="84"/>
      <c r="I141" s="85"/>
      <c r="M141" s="58">
        <f>SUM(M$133:M$140)</f>
        <v>0</v>
      </c>
      <c r="N141" s="59"/>
    </row>
    <row r="142" spans="1:14" ht="16.5" customHeight="1" x14ac:dyDescent="0.15">
      <c r="A142" s="90" t="s">
        <v>255</v>
      </c>
      <c r="B142" s="91"/>
      <c r="C142" s="91"/>
      <c r="D142" s="91"/>
      <c r="E142" s="91"/>
      <c r="F142" s="91"/>
      <c r="G142" s="91"/>
      <c r="H142" s="91"/>
      <c r="I142" s="91"/>
      <c r="J142" s="60"/>
      <c r="K142" s="60"/>
      <c r="L142" s="60"/>
      <c r="M142" s="61">
        <f>M$9+SUM(M$12:M$15)+M$17+M$19+SUM(M$22:M$23)+SUM(M$27:M$30)+SUM(M$33:M$36)+SUM(M$38:M$39)+SUM(M$42:M$47)+M$52+SUM(M$54:M$58)+SUM(M$60:M$63)+SUM(M$66:M$67)+M$70+M$73+SUM(M$80:M$94)+SUM(M$98:M$99)+SUM(M$105:M$106)+SUM(M$109:M$112)+SUM(M$115:M$118)+M$120+SUM(M$122:M$125)+M$127+SUM(M$133:M$140)</f>
        <v>0</v>
      </c>
      <c r="N142" s="62"/>
    </row>
    <row r="143" spans="1:14" ht="16.5" customHeight="1" x14ac:dyDescent="0.15">
      <c r="A143" s="88" t="s">
        <v>256</v>
      </c>
      <c r="B143" s="89"/>
      <c r="C143" s="89"/>
      <c r="D143" s="89"/>
      <c r="E143" s="89"/>
      <c r="F143" s="89"/>
      <c r="G143" s="89"/>
      <c r="H143" s="89"/>
      <c r="I143" s="89"/>
      <c r="J143" s="60"/>
      <c r="K143" s="60"/>
      <c r="L143" s="60"/>
      <c r="M143" s="63">
        <f>(SUMIF($H$6:$H$141,0.2,$M$6:$M$141))*0.2</f>
        <v>0</v>
      </c>
      <c r="N143" s="62"/>
    </row>
    <row r="144" spans="1:14" ht="16.5" customHeight="1" x14ac:dyDescent="0.15">
      <c r="A144" s="86" t="s">
        <v>257</v>
      </c>
      <c r="B144" s="87"/>
      <c r="C144" s="87"/>
      <c r="D144" s="87"/>
      <c r="E144" s="87"/>
      <c r="F144" s="87"/>
      <c r="G144" s="87"/>
      <c r="H144" s="87"/>
      <c r="I144" s="87"/>
      <c r="J144" s="60"/>
      <c r="K144" s="60"/>
      <c r="L144" s="60"/>
      <c r="M144" s="64">
        <f>SUM(M$142:M$143)</f>
        <v>0</v>
      </c>
      <c r="N144" s="62"/>
    </row>
  </sheetData>
  <mergeCells count="31">
    <mergeCell ref="A144:I144"/>
    <mergeCell ref="A143:I143"/>
    <mergeCell ref="A142:I142"/>
    <mergeCell ref="A141:I141"/>
    <mergeCell ref="A113:I113"/>
    <mergeCell ref="A119:I119"/>
    <mergeCell ref="A126:I126"/>
    <mergeCell ref="A128:I128"/>
    <mergeCell ref="A130:I130"/>
    <mergeCell ref="A95:I95"/>
    <mergeCell ref="A96:I96"/>
    <mergeCell ref="A100:I100"/>
    <mergeCell ref="A101:I101"/>
    <mergeCell ref="A107:I107"/>
    <mergeCell ref="A71:I71"/>
    <mergeCell ref="A74:I74"/>
    <mergeCell ref="A75:I75"/>
    <mergeCell ref="A48:I48"/>
    <mergeCell ref="A64:I64"/>
    <mergeCell ref="A1:M1"/>
    <mergeCell ref="A2:M2"/>
    <mergeCell ref="A3:M3"/>
    <mergeCell ref="D4:M4"/>
    <mergeCell ref="A68:I68"/>
    <mergeCell ref="A24:I24"/>
    <mergeCell ref="A31:I31"/>
    <mergeCell ref="A37:I37"/>
    <mergeCell ref="A40:I40"/>
    <mergeCell ref="A10:I10"/>
    <mergeCell ref="A16:I16"/>
    <mergeCell ref="A20:I20"/>
  </mergeCells>
  <printOptions horizontalCentered="1"/>
  <pageMargins left="0.40625" right="0.40625" top="0.40625" bottom="0.82291669999999995" header="0.2083333" footer="0.2083333"/>
  <pageSetup paperSize="9" scale="79" useFirstPageNumber="1"/>
  <headerFooter>
    <oddFooter>&amp;L&amp;"Microsoft Sans Serif"&amp;8&amp;",Regular"&amp;",Regular"&amp;"Calibri"&amp;9&amp;",Regular"&amp;",Regular"I2D Conseils
14, rue Joseph Fourier
49070 BEAUCOUZE
&amp;R&amp;"Calibri"&amp;9&amp;",Regular"&amp;",Regular"&amp;P/ &amp;N</oddFooter>
  </headerFooter>
  <ignoredErrors>
    <ignoredError sqref="A1:N144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7  ELECTRICITE COURANTS</vt:lpstr>
      <vt:lpstr>'LOT 7  ELECTRICITE COURANTS'!Impression_des_titres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WINDOWS10</dc:creator>
  <cp:lastModifiedBy>WINDOWS10-MP</cp:lastModifiedBy>
  <dcterms:created xsi:type="dcterms:W3CDTF">2025-11-17T13:36:32Z</dcterms:created>
  <dcterms:modified xsi:type="dcterms:W3CDTF">2025-11-17T13:36:32Z</dcterms:modified>
</cp:coreProperties>
</file>